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  <definedName name="_xlnm.Print_Area" localSheetId="0">Лист1!$A$1:$J$490</definedName>
  </definedNames>
  <calcPr calcId="144525"/>
</workbook>
</file>

<file path=xl/calcChain.xml><?xml version="1.0" encoding="utf-8"?>
<calcChain xmlns="http://schemas.openxmlformats.org/spreadsheetml/2006/main">
  <c r="J488" i="1" l="1"/>
  <c r="I488" i="1"/>
  <c r="H488" i="1"/>
  <c r="J487" i="1"/>
  <c r="J486" i="1" s="1"/>
  <c r="I487" i="1"/>
  <c r="H487" i="1"/>
  <c r="I486" i="1"/>
  <c r="H486" i="1"/>
  <c r="J484" i="1"/>
  <c r="I484" i="1"/>
  <c r="H484" i="1"/>
  <c r="H483" i="1" s="1"/>
  <c r="H482" i="1" s="1"/>
  <c r="H481" i="1" s="1"/>
  <c r="H480" i="1" s="1"/>
  <c r="J483" i="1"/>
  <c r="I483" i="1"/>
  <c r="J482" i="1"/>
  <c r="J481" i="1" s="1"/>
  <c r="J480" i="1" s="1"/>
  <c r="I482" i="1"/>
  <c r="I481" i="1"/>
  <c r="I480" i="1" s="1"/>
  <c r="J477" i="1"/>
  <c r="I477" i="1"/>
  <c r="H477" i="1"/>
  <c r="J476" i="1"/>
  <c r="J475" i="1" s="1"/>
  <c r="J474" i="1" s="1"/>
  <c r="I476" i="1"/>
  <c r="H476" i="1"/>
  <c r="I475" i="1"/>
  <c r="I474" i="1" s="1"/>
  <c r="I468" i="1" s="1"/>
  <c r="I467" i="1" s="1"/>
  <c r="H475" i="1"/>
  <c r="H474" i="1"/>
  <c r="H468" i="1" s="1"/>
  <c r="H467" i="1" s="1"/>
  <c r="J470" i="1"/>
  <c r="I470" i="1"/>
  <c r="H470" i="1"/>
  <c r="J469" i="1"/>
  <c r="J468" i="1" s="1"/>
  <c r="I469" i="1"/>
  <c r="H469" i="1"/>
  <c r="J465" i="1"/>
  <c r="I465" i="1"/>
  <c r="H465" i="1"/>
  <c r="J464" i="1"/>
  <c r="J463" i="1" s="1"/>
  <c r="J462" i="1" s="1"/>
  <c r="J461" i="1" s="1"/>
  <c r="I464" i="1"/>
  <c r="H464" i="1"/>
  <c r="I463" i="1"/>
  <c r="I462" i="1" s="1"/>
  <c r="I461" i="1" s="1"/>
  <c r="H463" i="1"/>
  <c r="H462" i="1"/>
  <c r="H461" i="1" s="1"/>
  <c r="J459" i="1"/>
  <c r="J458" i="1" s="1"/>
  <c r="J457" i="1" s="1"/>
  <c r="J456" i="1" s="1"/>
  <c r="I459" i="1"/>
  <c r="H459" i="1"/>
  <c r="I458" i="1"/>
  <c r="I457" i="1" s="1"/>
  <c r="I456" i="1" s="1"/>
  <c r="I455" i="1" s="1"/>
  <c r="H458" i="1"/>
  <c r="H457" i="1"/>
  <c r="H456" i="1" s="1"/>
  <c r="H455" i="1" s="1"/>
  <c r="J455" i="1"/>
  <c r="J453" i="1"/>
  <c r="I453" i="1"/>
  <c r="I450" i="1" s="1"/>
  <c r="I449" i="1" s="1"/>
  <c r="H453" i="1"/>
  <c r="J451" i="1"/>
  <c r="I451" i="1"/>
  <c r="H451" i="1"/>
  <c r="H450" i="1" s="1"/>
  <c r="H449" i="1" s="1"/>
  <c r="H448" i="1" s="1"/>
  <c r="J450" i="1"/>
  <c r="J449" i="1"/>
  <c r="J448" i="1" s="1"/>
  <c r="J447" i="1" s="1"/>
  <c r="I448" i="1"/>
  <c r="I447" i="1" s="1"/>
  <c r="H447" i="1"/>
  <c r="H446" i="1"/>
  <c r="J445" i="1"/>
  <c r="I445" i="1"/>
  <c r="H445" i="1"/>
  <c r="J441" i="1"/>
  <c r="I441" i="1"/>
  <c r="H441" i="1"/>
  <c r="J440" i="1"/>
  <c r="J439" i="1" s="1"/>
  <c r="I440" i="1"/>
  <c r="H440" i="1"/>
  <c r="I439" i="1"/>
  <c r="H439" i="1"/>
  <c r="J436" i="1"/>
  <c r="I436" i="1"/>
  <c r="H436" i="1"/>
  <c r="H435" i="1" s="1"/>
  <c r="H434" i="1" s="1"/>
  <c r="H433" i="1" s="1"/>
  <c r="J435" i="1"/>
  <c r="I435" i="1"/>
  <c r="J434" i="1"/>
  <c r="J433" i="1" s="1"/>
  <c r="I434" i="1"/>
  <c r="I433" i="1"/>
  <c r="J431" i="1"/>
  <c r="I431" i="1"/>
  <c r="H431" i="1"/>
  <c r="H430" i="1" s="1"/>
  <c r="J430" i="1"/>
  <c r="I430" i="1"/>
  <c r="J427" i="1"/>
  <c r="J426" i="1" s="1"/>
  <c r="J425" i="1" s="1"/>
  <c r="J424" i="1" s="1"/>
  <c r="J423" i="1" s="1"/>
  <c r="J422" i="1" s="1"/>
  <c r="I427" i="1"/>
  <c r="H427" i="1"/>
  <c r="I426" i="1"/>
  <c r="I425" i="1" s="1"/>
  <c r="I424" i="1" s="1"/>
  <c r="H426" i="1"/>
  <c r="H425" i="1"/>
  <c r="H424" i="1" s="1"/>
  <c r="H423" i="1" s="1"/>
  <c r="H422" i="1" s="1"/>
  <c r="J420" i="1"/>
  <c r="I420" i="1"/>
  <c r="H420" i="1"/>
  <c r="H419" i="1" s="1"/>
  <c r="H418" i="1" s="1"/>
  <c r="H409" i="1" s="1"/>
  <c r="H408" i="1" s="1"/>
  <c r="J419" i="1"/>
  <c r="I419" i="1"/>
  <c r="J418" i="1"/>
  <c r="I418" i="1"/>
  <c r="J416" i="1"/>
  <c r="I416" i="1"/>
  <c r="I415" i="1" s="1"/>
  <c r="I410" i="1" s="1"/>
  <c r="I409" i="1" s="1"/>
  <c r="I408" i="1" s="1"/>
  <c r="H416" i="1"/>
  <c r="J415" i="1"/>
  <c r="H415" i="1"/>
  <c r="H410" i="1" s="1"/>
  <c r="J412" i="1"/>
  <c r="I412" i="1"/>
  <c r="H412" i="1"/>
  <c r="J411" i="1"/>
  <c r="J410" i="1" s="1"/>
  <c r="I411" i="1"/>
  <c r="H411" i="1"/>
  <c r="J406" i="1"/>
  <c r="J405" i="1" s="1"/>
  <c r="J404" i="1" s="1"/>
  <c r="I406" i="1"/>
  <c r="H406" i="1"/>
  <c r="I405" i="1"/>
  <c r="I404" i="1" s="1"/>
  <c r="H405" i="1"/>
  <c r="H404" i="1"/>
  <c r="J402" i="1"/>
  <c r="I402" i="1"/>
  <c r="H402" i="1"/>
  <c r="J400" i="1"/>
  <c r="I400" i="1"/>
  <c r="H400" i="1"/>
  <c r="J397" i="1"/>
  <c r="J396" i="1" s="1"/>
  <c r="J395" i="1" s="1"/>
  <c r="I397" i="1"/>
  <c r="I396" i="1" s="1"/>
  <c r="I395" i="1" s="1"/>
  <c r="I394" i="1" s="1"/>
  <c r="H397" i="1"/>
  <c r="H396" i="1"/>
  <c r="H395" i="1" s="1"/>
  <c r="J394" i="1"/>
  <c r="J391" i="1"/>
  <c r="J390" i="1" s="1"/>
  <c r="J389" i="1" s="1"/>
  <c r="I391" i="1"/>
  <c r="I390" i="1" s="1"/>
  <c r="I389" i="1" s="1"/>
  <c r="I388" i="1" s="1"/>
  <c r="H391" i="1"/>
  <c r="H390" i="1"/>
  <c r="H389" i="1" s="1"/>
  <c r="H388" i="1" s="1"/>
  <c r="J388" i="1"/>
  <c r="J386" i="1"/>
  <c r="I386" i="1"/>
  <c r="I381" i="1" s="1"/>
  <c r="H386" i="1"/>
  <c r="J384" i="1"/>
  <c r="I384" i="1"/>
  <c r="H384" i="1"/>
  <c r="H381" i="1" s="1"/>
  <c r="H380" i="1" s="1"/>
  <c r="J382" i="1"/>
  <c r="I382" i="1"/>
  <c r="H382" i="1"/>
  <c r="J381" i="1"/>
  <c r="J380" i="1" s="1"/>
  <c r="J379" i="1" s="1"/>
  <c r="I380" i="1"/>
  <c r="I379" i="1" s="1"/>
  <c r="H379" i="1"/>
  <c r="J377" i="1"/>
  <c r="I377" i="1"/>
  <c r="H377" i="1"/>
  <c r="J375" i="1"/>
  <c r="I375" i="1"/>
  <c r="H375" i="1"/>
  <c r="J373" i="1"/>
  <c r="I373" i="1"/>
  <c r="H373" i="1"/>
  <c r="J371" i="1"/>
  <c r="I371" i="1"/>
  <c r="H371" i="1"/>
  <c r="H370" i="1" s="1"/>
  <c r="H369" i="1" s="1"/>
  <c r="H368" i="1" s="1"/>
  <c r="J366" i="1"/>
  <c r="I366" i="1"/>
  <c r="H366" i="1"/>
  <c r="H361" i="1" s="1"/>
  <c r="J364" i="1"/>
  <c r="I364" i="1"/>
  <c r="H364" i="1"/>
  <c r="J362" i="1"/>
  <c r="J361" i="1" s="1"/>
  <c r="J360" i="1" s="1"/>
  <c r="J359" i="1" s="1"/>
  <c r="I362" i="1"/>
  <c r="H362" i="1"/>
  <c r="I361" i="1"/>
  <c r="I360" i="1" s="1"/>
  <c r="I359" i="1" s="1"/>
  <c r="H360" i="1"/>
  <c r="H359" i="1" s="1"/>
  <c r="J356" i="1"/>
  <c r="I356" i="1"/>
  <c r="I355" i="1" s="1"/>
  <c r="I354" i="1" s="1"/>
  <c r="I353" i="1" s="1"/>
  <c r="H356" i="1"/>
  <c r="J355" i="1"/>
  <c r="H355" i="1"/>
  <c r="H354" i="1" s="1"/>
  <c r="H353" i="1" s="1"/>
  <c r="J354" i="1"/>
  <c r="J353" i="1"/>
  <c r="J350" i="1"/>
  <c r="I350" i="1"/>
  <c r="H350" i="1"/>
  <c r="H349" i="1" s="1"/>
  <c r="H348" i="1" s="1"/>
  <c r="H347" i="1" s="1"/>
  <c r="J349" i="1"/>
  <c r="I349" i="1"/>
  <c r="J348" i="1"/>
  <c r="J347" i="1" s="1"/>
  <c r="I348" i="1"/>
  <c r="I347" i="1"/>
  <c r="J345" i="1"/>
  <c r="I345" i="1"/>
  <c r="H345" i="1"/>
  <c r="H342" i="1" s="1"/>
  <c r="J343" i="1"/>
  <c r="I343" i="1"/>
  <c r="H343" i="1"/>
  <c r="J342" i="1"/>
  <c r="J336" i="1" s="1"/>
  <c r="J335" i="1" s="1"/>
  <c r="J334" i="1" s="1"/>
  <c r="I342" i="1"/>
  <c r="J340" i="1"/>
  <c r="I340" i="1"/>
  <c r="H340" i="1"/>
  <c r="J338" i="1"/>
  <c r="I338" i="1"/>
  <c r="I337" i="1" s="1"/>
  <c r="I336" i="1" s="1"/>
  <c r="H338" i="1"/>
  <c r="H337" i="1" s="1"/>
  <c r="J337" i="1"/>
  <c r="I335" i="1"/>
  <c r="I334" i="1" s="1"/>
  <c r="J331" i="1"/>
  <c r="I331" i="1"/>
  <c r="H331" i="1"/>
  <c r="J330" i="1"/>
  <c r="J329" i="1" s="1"/>
  <c r="J328" i="1" s="1"/>
  <c r="I330" i="1"/>
  <c r="H330" i="1"/>
  <c r="I329" i="1"/>
  <c r="I328" i="1" s="1"/>
  <c r="H329" i="1"/>
  <c r="H328" i="1"/>
  <c r="J326" i="1"/>
  <c r="I326" i="1"/>
  <c r="H326" i="1"/>
  <c r="J325" i="1"/>
  <c r="I325" i="1"/>
  <c r="H325" i="1"/>
  <c r="H323" i="1"/>
  <c r="H322" i="1" s="1"/>
  <c r="J322" i="1"/>
  <c r="J321" i="1" s="1"/>
  <c r="I322" i="1"/>
  <c r="I321" i="1"/>
  <c r="H321" i="1"/>
  <c r="H320" i="1"/>
  <c r="J319" i="1"/>
  <c r="I319" i="1"/>
  <c r="H319" i="1"/>
  <c r="J317" i="1"/>
  <c r="I317" i="1"/>
  <c r="H317" i="1"/>
  <c r="H316" i="1" s="1"/>
  <c r="J316" i="1"/>
  <c r="J314" i="1"/>
  <c r="J313" i="1" s="1"/>
  <c r="J312" i="1" s="1"/>
  <c r="I314" i="1"/>
  <c r="H314" i="1"/>
  <c r="I313" i="1"/>
  <c r="H313" i="1"/>
  <c r="J311" i="1"/>
  <c r="J310" i="1" s="1"/>
  <c r="J308" i="1"/>
  <c r="I308" i="1"/>
  <c r="H308" i="1"/>
  <c r="J306" i="1"/>
  <c r="I306" i="1"/>
  <c r="H306" i="1"/>
  <c r="H305" i="1" s="1"/>
  <c r="H304" i="1" s="1"/>
  <c r="J305" i="1"/>
  <c r="J304" i="1" s="1"/>
  <c r="I305" i="1"/>
  <c r="I304" i="1"/>
  <c r="J302" i="1"/>
  <c r="I302" i="1"/>
  <c r="I299" i="1" s="1"/>
  <c r="I298" i="1" s="1"/>
  <c r="H302" i="1"/>
  <c r="J300" i="1"/>
  <c r="I300" i="1"/>
  <c r="H300" i="1"/>
  <c r="H299" i="1" s="1"/>
  <c r="H298" i="1" s="1"/>
  <c r="J299" i="1"/>
  <c r="J298" i="1"/>
  <c r="J297" i="1" s="1"/>
  <c r="J295" i="1"/>
  <c r="I295" i="1"/>
  <c r="H295" i="1"/>
  <c r="H294" i="1" s="1"/>
  <c r="H293" i="1" s="1"/>
  <c r="J294" i="1"/>
  <c r="I294" i="1"/>
  <c r="J293" i="1"/>
  <c r="J292" i="1" s="1"/>
  <c r="I293" i="1"/>
  <c r="I292" i="1" s="1"/>
  <c r="H292" i="1"/>
  <c r="J290" i="1"/>
  <c r="I290" i="1"/>
  <c r="H290" i="1"/>
  <c r="H289" i="1" s="1"/>
  <c r="H288" i="1" s="1"/>
  <c r="J289" i="1"/>
  <c r="J288" i="1" s="1"/>
  <c r="J287" i="1" s="1"/>
  <c r="J286" i="1" s="1"/>
  <c r="I289" i="1"/>
  <c r="I288" i="1"/>
  <c r="I287" i="1"/>
  <c r="H287" i="1"/>
  <c r="J284" i="1"/>
  <c r="I284" i="1"/>
  <c r="H284" i="1"/>
  <c r="J283" i="1"/>
  <c r="I283" i="1"/>
  <c r="H283" i="1"/>
  <c r="J281" i="1"/>
  <c r="I281" i="1"/>
  <c r="I280" i="1" s="1"/>
  <c r="I279" i="1" s="1"/>
  <c r="H281" i="1"/>
  <c r="J280" i="1"/>
  <c r="H280" i="1"/>
  <c r="H279" i="1" s="1"/>
  <c r="J279" i="1"/>
  <c r="J276" i="1"/>
  <c r="J275" i="1" s="1"/>
  <c r="J274" i="1" s="1"/>
  <c r="I276" i="1"/>
  <c r="I275" i="1" s="1"/>
  <c r="I274" i="1" s="1"/>
  <c r="H276" i="1"/>
  <c r="H275" i="1"/>
  <c r="H274" i="1"/>
  <c r="J272" i="1"/>
  <c r="I272" i="1"/>
  <c r="H272" i="1"/>
  <c r="J270" i="1"/>
  <c r="J269" i="1" s="1"/>
  <c r="J268" i="1" s="1"/>
  <c r="J267" i="1" s="1"/>
  <c r="J266" i="1" s="1"/>
  <c r="J265" i="1" s="1"/>
  <c r="I270" i="1"/>
  <c r="I269" i="1" s="1"/>
  <c r="I268" i="1" s="1"/>
  <c r="I267" i="1" s="1"/>
  <c r="H270" i="1"/>
  <c r="H269" i="1"/>
  <c r="H268" i="1" s="1"/>
  <c r="I266" i="1"/>
  <c r="G265" i="1"/>
  <c r="J262" i="1"/>
  <c r="I262" i="1"/>
  <c r="I261" i="1" s="1"/>
  <c r="I260" i="1" s="1"/>
  <c r="I259" i="1" s="1"/>
  <c r="H262" i="1"/>
  <c r="J261" i="1"/>
  <c r="H261" i="1"/>
  <c r="H260" i="1" s="1"/>
  <c r="H259" i="1" s="1"/>
  <c r="J260" i="1"/>
  <c r="J259" i="1"/>
  <c r="J257" i="1"/>
  <c r="I257" i="1"/>
  <c r="I253" i="1" s="1"/>
  <c r="H257" i="1"/>
  <c r="J254" i="1"/>
  <c r="I254" i="1"/>
  <c r="H254" i="1"/>
  <c r="J253" i="1"/>
  <c r="J252" i="1" s="1"/>
  <c r="J251" i="1" s="1"/>
  <c r="J250" i="1" s="1"/>
  <c r="I252" i="1"/>
  <c r="I251" i="1" s="1"/>
  <c r="I250" i="1" s="1"/>
  <c r="J248" i="1"/>
  <c r="J247" i="1" s="1"/>
  <c r="J246" i="1" s="1"/>
  <c r="J245" i="1" s="1"/>
  <c r="I248" i="1"/>
  <c r="H248" i="1"/>
  <c r="I247" i="1"/>
  <c r="I246" i="1" s="1"/>
  <c r="I245" i="1" s="1"/>
  <c r="H247" i="1"/>
  <c r="H246" i="1"/>
  <c r="H245" i="1"/>
  <c r="J243" i="1"/>
  <c r="I243" i="1"/>
  <c r="H243" i="1"/>
  <c r="J242" i="1"/>
  <c r="I242" i="1"/>
  <c r="H242" i="1"/>
  <c r="J240" i="1"/>
  <c r="I240" i="1"/>
  <c r="I239" i="1" s="1"/>
  <c r="H240" i="1"/>
  <c r="H239" i="1" s="1"/>
  <c r="H233" i="1" s="1"/>
  <c r="H232" i="1" s="1"/>
  <c r="J239" i="1"/>
  <c r="J237" i="1"/>
  <c r="I237" i="1"/>
  <c r="H237" i="1"/>
  <c r="J235" i="1"/>
  <c r="I235" i="1"/>
  <c r="I234" i="1" s="1"/>
  <c r="H235" i="1"/>
  <c r="H234" i="1"/>
  <c r="J230" i="1"/>
  <c r="J229" i="1" s="1"/>
  <c r="J228" i="1" s="1"/>
  <c r="J227" i="1" s="1"/>
  <c r="I230" i="1"/>
  <c r="H230" i="1"/>
  <c r="H229" i="1" s="1"/>
  <c r="H228" i="1" s="1"/>
  <c r="H227" i="1" s="1"/>
  <c r="H226" i="1" s="1"/>
  <c r="I229" i="1"/>
  <c r="I228" i="1" s="1"/>
  <c r="I227" i="1" s="1"/>
  <c r="H225" i="1"/>
  <c r="J224" i="1"/>
  <c r="I224" i="1"/>
  <c r="H224" i="1"/>
  <c r="G224" i="1" s="1"/>
  <c r="J223" i="1"/>
  <c r="I223" i="1"/>
  <c r="H223" i="1"/>
  <c r="G223" i="1" s="1"/>
  <c r="J221" i="1"/>
  <c r="J220" i="1" s="1"/>
  <c r="I221" i="1"/>
  <c r="H221" i="1"/>
  <c r="H220" i="1" s="1"/>
  <c r="I220" i="1"/>
  <c r="I219" i="1" s="1"/>
  <c r="I218" i="1" s="1"/>
  <c r="I217" i="1" s="1"/>
  <c r="H219" i="1"/>
  <c r="H218" i="1" s="1"/>
  <c r="H217" i="1" s="1"/>
  <c r="J215" i="1"/>
  <c r="I215" i="1"/>
  <c r="H215" i="1"/>
  <c r="J213" i="1"/>
  <c r="J212" i="1" s="1"/>
  <c r="I213" i="1"/>
  <c r="H213" i="1"/>
  <c r="H212" i="1" s="1"/>
  <c r="I212" i="1"/>
  <c r="J210" i="1"/>
  <c r="J209" i="1" s="1"/>
  <c r="J208" i="1" s="1"/>
  <c r="I210" i="1"/>
  <c r="H210" i="1"/>
  <c r="H209" i="1" s="1"/>
  <c r="I209" i="1"/>
  <c r="I208" i="1" s="1"/>
  <c r="I204" i="1" s="1"/>
  <c r="H208" i="1"/>
  <c r="J206" i="1"/>
  <c r="I206" i="1"/>
  <c r="I205" i="1" s="1"/>
  <c r="H206" i="1"/>
  <c r="J205" i="1"/>
  <c r="J204" i="1" s="1"/>
  <c r="H205" i="1"/>
  <c r="J201" i="1"/>
  <c r="J200" i="1" s="1"/>
  <c r="I201" i="1"/>
  <c r="H201" i="1"/>
  <c r="H200" i="1" s="1"/>
  <c r="H199" i="1" s="1"/>
  <c r="H198" i="1" s="1"/>
  <c r="I200" i="1"/>
  <c r="I199" i="1" s="1"/>
  <c r="J199" i="1"/>
  <c r="J198" i="1" s="1"/>
  <c r="I198" i="1"/>
  <c r="J195" i="1"/>
  <c r="I195" i="1"/>
  <c r="H195" i="1"/>
  <c r="H193" i="1"/>
  <c r="H191" i="1" s="1"/>
  <c r="H190" i="1" s="1"/>
  <c r="J191" i="1"/>
  <c r="I191" i="1"/>
  <c r="I190" i="1" s="1"/>
  <c r="J190" i="1"/>
  <c r="J188" i="1"/>
  <c r="I188" i="1"/>
  <c r="I187" i="1" s="1"/>
  <c r="H188" i="1"/>
  <c r="J187" i="1"/>
  <c r="H187" i="1"/>
  <c r="J185" i="1"/>
  <c r="I185" i="1"/>
  <c r="H185" i="1"/>
  <c r="J182" i="1"/>
  <c r="J181" i="1" s="1"/>
  <c r="J180" i="1" s="1"/>
  <c r="I182" i="1"/>
  <c r="H182" i="1"/>
  <c r="H181" i="1" s="1"/>
  <c r="H180" i="1" s="1"/>
  <c r="H179" i="1" s="1"/>
  <c r="I181" i="1"/>
  <c r="I180" i="1" s="1"/>
  <c r="I179" i="1" s="1"/>
  <c r="I155" i="1" s="1"/>
  <c r="J176" i="1"/>
  <c r="J175" i="1" s="1"/>
  <c r="I176" i="1"/>
  <c r="H176" i="1"/>
  <c r="H175" i="1" s="1"/>
  <c r="I175" i="1"/>
  <c r="J173" i="1"/>
  <c r="I173" i="1"/>
  <c r="H173" i="1"/>
  <c r="H169" i="1" s="1"/>
  <c r="H168" i="1" s="1"/>
  <c r="H167" i="1" s="1"/>
  <c r="J170" i="1"/>
  <c r="I170" i="1"/>
  <c r="I169" i="1" s="1"/>
  <c r="H170" i="1"/>
  <c r="J169" i="1"/>
  <c r="J168" i="1" s="1"/>
  <c r="J167" i="1" s="1"/>
  <c r="I168" i="1"/>
  <c r="I167" i="1" s="1"/>
  <c r="J165" i="1"/>
  <c r="I165" i="1"/>
  <c r="H165" i="1"/>
  <c r="J162" i="1"/>
  <c r="J158" i="1" s="1"/>
  <c r="J157" i="1" s="1"/>
  <c r="I162" i="1"/>
  <c r="H162" i="1"/>
  <c r="J159" i="1"/>
  <c r="I159" i="1"/>
  <c r="I158" i="1" s="1"/>
  <c r="I157" i="1" s="1"/>
  <c r="I156" i="1" s="1"/>
  <c r="H159" i="1"/>
  <c r="H158" i="1"/>
  <c r="H157" i="1" s="1"/>
  <c r="H156" i="1" s="1"/>
  <c r="J156" i="1"/>
  <c r="J153" i="1"/>
  <c r="I153" i="1"/>
  <c r="H153" i="1"/>
  <c r="H150" i="1" s="1"/>
  <c r="H149" i="1" s="1"/>
  <c r="J151" i="1"/>
  <c r="I151" i="1"/>
  <c r="I150" i="1" s="1"/>
  <c r="I149" i="1" s="1"/>
  <c r="I144" i="1" s="1"/>
  <c r="H151" i="1"/>
  <c r="J150" i="1"/>
  <c r="J149" i="1" s="1"/>
  <c r="J147" i="1"/>
  <c r="J146" i="1" s="1"/>
  <c r="I147" i="1"/>
  <c r="H147" i="1"/>
  <c r="H146" i="1" s="1"/>
  <c r="H145" i="1" s="1"/>
  <c r="H144" i="1" s="1"/>
  <c r="I146" i="1"/>
  <c r="I145" i="1" s="1"/>
  <c r="J145" i="1"/>
  <c r="J144" i="1" s="1"/>
  <c r="J142" i="1"/>
  <c r="I142" i="1"/>
  <c r="H142" i="1"/>
  <c r="H139" i="1" s="1"/>
  <c r="H138" i="1" s="1"/>
  <c r="H137" i="1" s="1"/>
  <c r="J140" i="1"/>
  <c r="I140" i="1"/>
  <c r="I139" i="1" s="1"/>
  <c r="H140" i="1"/>
  <c r="J139" i="1"/>
  <c r="J138" i="1" s="1"/>
  <c r="J137" i="1" s="1"/>
  <c r="I138" i="1"/>
  <c r="I137" i="1" s="1"/>
  <c r="J135" i="1"/>
  <c r="I135" i="1"/>
  <c r="H135" i="1"/>
  <c r="H133" i="1"/>
  <c r="H132" i="1" s="1"/>
  <c r="H131" i="1" s="1"/>
  <c r="J132" i="1"/>
  <c r="I132" i="1"/>
  <c r="I131" i="1" s="1"/>
  <c r="J131" i="1"/>
  <c r="J127" i="1"/>
  <c r="I127" i="1"/>
  <c r="H127" i="1"/>
  <c r="H126" i="1"/>
  <c r="H125" i="1" s="1"/>
  <c r="J125" i="1"/>
  <c r="I125" i="1"/>
  <c r="I124" i="1" s="1"/>
  <c r="I123" i="1" s="1"/>
  <c r="J124" i="1"/>
  <c r="J123" i="1" s="1"/>
  <c r="J122" i="1" s="1"/>
  <c r="J121" i="1" s="1"/>
  <c r="H124" i="1"/>
  <c r="H123" i="1" s="1"/>
  <c r="H122" i="1" s="1"/>
  <c r="J117" i="1"/>
  <c r="I117" i="1"/>
  <c r="H117" i="1"/>
  <c r="H114" i="1" s="1"/>
  <c r="J115" i="1"/>
  <c r="I115" i="1"/>
  <c r="I114" i="1" s="1"/>
  <c r="H115" i="1"/>
  <c r="J114" i="1"/>
  <c r="J112" i="1"/>
  <c r="I112" i="1"/>
  <c r="I111" i="1" s="1"/>
  <c r="I110" i="1" s="1"/>
  <c r="I109" i="1" s="1"/>
  <c r="H112" i="1"/>
  <c r="J111" i="1"/>
  <c r="J110" i="1" s="1"/>
  <c r="H111" i="1"/>
  <c r="H110" i="1" s="1"/>
  <c r="H109" i="1" s="1"/>
  <c r="J109" i="1"/>
  <c r="J107" i="1"/>
  <c r="I107" i="1"/>
  <c r="H107" i="1"/>
  <c r="J105" i="1"/>
  <c r="I105" i="1"/>
  <c r="H105" i="1"/>
  <c r="H100" i="1" s="1"/>
  <c r="H99" i="1" s="1"/>
  <c r="J101" i="1"/>
  <c r="I101" i="1"/>
  <c r="I100" i="1" s="1"/>
  <c r="I99" i="1" s="1"/>
  <c r="I98" i="1" s="1"/>
  <c r="H101" i="1"/>
  <c r="J100" i="1"/>
  <c r="J99" i="1" s="1"/>
  <c r="H98" i="1"/>
  <c r="J94" i="1"/>
  <c r="I94" i="1"/>
  <c r="H94" i="1"/>
  <c r="J92" i="1"/>
  <c r="I92" i="1"/>
  <c r="H92" i="1"/>
  <c r="J90" i="1"/>
  <c r="I90" i="1"/>
  <c r="I87" i="1" s="1"/>
  <c r="I86" i="1" s="1"/>
  <c r="H90" i="1"/>
  <c r="J88" i="1"/>
  <c r="I88" i="1"/>
  <c r="H88" i="1"/>
  <c r="H87" i="1" s="1"/>
  <c r="H86" i="1" s="1"/>
  <c r="J84" i="1"/>
  <c r="I84" i="1"/>
  <c r="H84" i="1"/>
  <c r="J82" i="1"/>
  <c r="I82" i="1"/>
  <c r="H82" i="1"/>
  <c r="J79" i="1"/>
  <c r="I79" i="1"/>
  <c r="H79" i="1"/>
  <c r="J77" i="1"/>
  <c r="J76" i="1" s="1"/>
  <c r="J75" i="1" s="1"/>
  <c r="I77" i="1"/>
  <c r="H77" i="1"/>
  <c r="H76" i="1" s="1"/>
  <c r="H75" i="1" s="1"/>
  <c r="I76" i="1"/>
  <c r="I75" i="1" s="1"/>
  <c r="J72" i="1"/>
  <c r="I72" i="1"/>
  <c r="I71" i="1" s="1"/>
  <c r="H72" i="1"/>
  <c r="J71" i="1"/>
  <c r="H71" i="1"/>
  <c r="J69" i="1"/>
  <c r="I69" i="1"/>
  <c r="I68" i="1" s="1"/>
  <c r="H69" i="1"/>
  <c r="J68" i="1"/>
  <c r="J67" i="1" s="1"/>
  <c r="H68" i="1"/>
  <c r="H67" i="1" s="1"/>
  <c r="J65" i="1"/>
  <c r="J64" i="1" s="1"/>
  <c r="J63" i="1" s="1"/>
  <c r="I65" i="1"/>
  <c r="H65" i="1"/>
  <c r="H64" i="1" s="1"/>
  <c r="H63" i="1" s="1"/>
  <c r="I64" i="1"/>
  <c r="I63" i="1" s="1"/>
  <c r="J61" i="1"/>
  <c r="I61" i="1"/>
  <c r="H61" i="1"/>
  <c r="J59" i="1"/>
  <c r="J58" i="1" s="1"/>
  <c r="J57" i="1" s="1"/>
  <c r="I59" i="1"/>
  <c r="H59" i="1"/>
  <c r="H58" i="1" s="1"/>
  <c r="H57" i="1" s="1"/>
  <c r="H56" i="1" s="1"/>
  <c r="I58" i="1"/>
  <c r="I57" i="1" s="1"/>
  <c r="J54" i="1"/>
  <c r="J53" i="1" s="1"/>
  <c r="I54" i="1"/>
  <c r="H54" i="1"/>
  <c r="H53" i="1" s="1"/>
  <c r="I53" i="1"/>
  <c r="J51" i="1"/>
  <c r="J50" i="1" s="1"/>
  <c r="I51" i="1"/>
  <c r="H51" i="1"/>
  <c r="H50" i="1" s="1"/>
  <c r="I50" i="1"/>
  <c r="J47" i="1"/>
  <c r="J46" i="1" s="1"/>
  <c r="I47" i="1"/>
  <c r="H47" i="1"/>
  <c r="H46" i="1" s="1"/>
  <c r="I46" i="1"/>
  <c r="J44" i="1"/>
  <c r="J43" i="1" s="1"/>
  <c r="I44" i="1"/>
  <c r="H44" i="1"/>
  <c r="H43" i="1" s="1"/>
  <c r="I43" i="1"/>
  <c r="J41" i="1"/>
  <c r="J40" i="1" s="1"/>
  <c r="I41" i="1"/>
  <c r="H41" i="1"/>
  <c r="H40" i="1" s="1"/>
  <c r="I40" i="1"/>
  <c r="J37" i="1"/>
  <c r="J36" i="1" s="1"/>
  <c r="I37" i="1"/>
  <c r="H37" i="1"/>
  <c r="H36" i="1" s="1"/>
  <c r="H35" i="1" s="1"/>
  <c r="I36" i="1"/>
  <c r="I35" i="1" s="1"/>
  <c r="J35" i="1"/>
  <c r="J32" i="1"/>
  <c r="J31" i="1" s="1"/>
  <c r="J30" i="1" s="1"/>
  <c r="I32" i="1"/>
  <c r="I31" i="1" s="1"/>
  <c r="I30" i="1" s="1"/>
  <c r="H32" i="1"/>
  <c r="H31" i="1"/>
  <c r="H30" i="1" s="1"/>
  <c r="J27" i="1"/>
  <c r="J26" i="1" s="1"/>
  <c r="I27" i="1"/>
  <c r="H27" i="1"/>
  <c r="H26" i="1" s="1"/>
  <c r="I26" i="1"/>
  <c r="J24" i="1"/>
  <c r="J23" i="1" s="1"/>
  <c r="I24" i="1"/>
  <c r="H24" i="1"/>
  <c r="H23" i="1" s="1"/>
  <c r="H22" i="1" s="1"/>
  <c r="I23" i="1"/>
  <c r="I22" i="1" s="1"/>
  <c r="J22" i="1"/>
  <c r="J20" i="1"/>
  <c r="J19" i="1" s="1"/>
  <c r="J18" i="1" s="1"/>
  <c r="J17" i="1" s="1"/>
  <c r="I20" i="1"/>
  <c r="I19" i="1" s="1"/>
  <c r="I18" i="1" s="1"/>
  <c r="H20" i="1"/>
  <c r="H19" i="1"/>
  <c r="H18" i="1"/>
  <c r="H17" i="1" s="1"/>
  <c r="J15" i="1"/>
  <c r="J14" i="1" s="1"/>
  <c r="J13" i="1" s="1"/>
  <c r="J12" i="1" s="1"/>
  <c r="I15" i="1"/>
  <c r="I14" i="1" s="1"/>
  <c r="I13" i="1" s="1"/>
  <c r="I12" i="1" s="1"/>
  <c r="H15" i="1"/>
  <c r="H14" i="1"/>
  <c r="H13" i="1" s="1"/>
  <c r="H12" i="1" s="1"/>
  <c r="G10" i="1"/>
  <c r="G490" i="1" s="1"/>
  <c r="J370" i="1" l="1"/>
  <c r="J369" i="1" s="1"/>
  <c r="J368" i="1" s="1"/>
  <c r="J358" i="1"/>
  <c r="H11" i="1"/>
  <c r="H121" i="1"/>
  <c r="H155" i="1"/>
  <c r="I197" i="1"/>
  <c r="J197" i="1"/>
  <c r="J219" i="1"/>
  <c r="J218" i="1" s="1"/>
  <c r="J217" i="1" s="1"/>
  <c r="H267" i="1"/>
  <c r="H266" i="1" s="1"/>
  <c r="H286" i="1"/>
  <c r="I17" i="1"/>
  <c r="I11" i="1" s="1"/>
  <c r="I10" i="1" s="1"/>
  <c r="J56" i="1"/>
  <c r="J11" i="1" s="1"/>
  <c r="I67" i="1"/>
  <c r="I56" i="1" s="1"/>
  <c r="J87" i="1"/>
  <c r="J86" i="1" s="1"/>
  <c r="J98" i="1"/>
  <c r="J179" i="1"/>
  <c r="J155" i="1" s="1"/>
  <c r="H204" i="1"/>
  <c r="H197" i="1" s="1"/>
  <c r="H297" i="1"/>
  <c r="I297" i="1"/>
  <c r="I286" i="1" s="1"/>
  <c r="H312" i="1"/>
  <c r="H311" i="1" s="1"/>
  <c r="H310" i="1" s="1"/>
  <c r="I122" i="1"/>
  <c r="I121" i="1" s="1"/>
  <c r="I233" i="1"/>
  <c r="I232" i="1" s="1"/>
  <c r="I226" i="1" s="1"/>
  <c r="J467" i="1"/>
  <c r="H253" i="1"/>
  <c r="H252" i="1" s="1"/>
  <c r="H251" i="1" s="1"/>
  <c r="H250" i="1" s="1"/>
  <c r="H336" i="1"/>
  <c r="H335" i="1" s="1"/>
  <c r="H334" i="1" s="1"/>
  <c r="J234" i="1"/>
  <c r="J233" i="1" s="1"/>
  <c r="J232" i="1" s="1"/>
  <c r="J226" i="1" s="1"/>
  <c r="I316" i="1"/>
  <c r="I312" i="1" s="1"/>
  <c r="I311" i="1" s="1"/>
  <c r="I310" i="1" s="1"/>
  <c r="H394" i="1"/>
  <c r="J409" i="1"/>
  <c r="J408" i="1" s="1"/>
  <c r="I423" i="1"/>
  <c r="I422" i="1" s="1"/>
  <c r="H358" i="1"/>
  <c r="H352" i="1" s="1"/>
  <c r="I370" i="1"/>
  <c r="I369" i="1" s="1"/>
  <c r="I368" i="1" s="1"/>
  <c r="I358" i="1" s="1"/>
  <c r="I352" i="1" s="1"/>
  <c r="J352" i="1" l="1"/>
  <c r="I490" i="1"/>
  <c r="I265" i="1"/>
  <c r="J10" i="1"/>
  <c r="H10" i="1"/>
  <c r="H490" i="1" s="1"/>
  <c r="J490" i="1"/>
  <c r="H265" i="1"/>
</calcChain>
</file>

<file path=xl/sharedStrings.xml><?xml version="1.0" encoding="utf-8"?>
<sst xmlns="http://schemas.openxmlformats.org/spreadsheetml/2006/main" count="2011" uniqueCount="409">
  <si>
    <t>Приложение № 3 к решению</t>
  </si>
  <si>
    <t>Сарапульской городской Думы</t>
  </si>
  <si>
    <t>от 22 декабря 2022 г. № 1-350</t>
  </si>
  <si>
    <t>Ведомственная структура бюджета города Сарапула на 2023 год</t>
  </si>
  <si>
    <t>и на плановый период 2024 и 2025 годов</t>
  </si>
  <si>
    <t>(тыс. руб.)</t>
  </si>
  <si>
    <t>Наименование</t>
  </si>
  <si>
    <t>Ведомство</t>
  </si>
  <si>
    <t>Раздел, подраздел</t>
  </si>
  <si>
    <t>Целевая статья</t>
  </si>
  <si>
    <t>Вид расхода</t>
  </si>
  <si>
    <t>Сумма                             на 2023 год</t>
  </si>
  <si>
    <t>Поправки</t>
  </si>
  <si>
    <t>Сумма                          на 2023 год</t>
  </si>
  <si>
    <t>Сумма                          на 2024 год</t>
  </si>
  <si>
    <t>Сумма                          на 2025 год</t>
  </si>
  <si>
    <t xml:space="preserve">  Администрация города Сарапула</t>
  </si>
  <si>
    <t>918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</si>
  <si>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</si>
  <si>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</si>
  <si>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</si>
  <si>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</si>
  <si>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"Муниципальное управление" на 2015-2025 годы</t>
  </si>
  <si>
    <t>0900000000</t>
  </si>
  <si>
    <t xml:space="preserve">          Подпрограмма "Создание условий для реализации муниципальной программы"</t>
  </si>
  <si>
    <t>0960000000</t>
  </si>
  <si>
    <t xml:space="preserve">            Реализация установленных полномочий (функций) Главы муниципального образования "Город Сарапул"</t>
  </si>
  <si>
    <t>0960200000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</si>
  <si>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</si>
  <si>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</si>
  <si>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</si>
  <si>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</si>
  <si>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образования и воспитание" на 2015-2025 годы</t>
  </si>
  <si>
    <t>0100000000</t>
  </si>
  <si>
    <t xml:space="preserve">          Подпрограмма "Реализация молодежной политики"</t>
  </si>
  <si>
    <t>0140000000</t>
  </si>
  <si>
    <t xml:space="preserve">            Координация работы служб системы профилактики правонарушений несовершеннолетних</t>
  </si>
  <si>
    <t>0140300000</t>
  </si>
  <si>
    <t xml:space="preserve">        Муниципальная программа "Социальная поддержка населения" на 2015-2025 годы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</si>
  <si>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</si>
  <si>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</si>
  <si>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</si>
  <si>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Обеспечение осуществления передаваемых полномочий в соответствии с Законом Удмуртской Республики от 14 марта 2013 года №8-РЗ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</si>
  <si>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0410800000</t>
  </si>
  <si>
    <t xml:space="preserve">          Подпрограмма "Предоставление льгот по оплате жилищно-коммунальных услуг (выполнение переданных полномочий)"</t>
  </si>
  <si>
    <t>0440000000</t>
  </si>
  <si>
    <t xml:space="preserve">            Обеспечение доступности для населения стоимости жилищно-коммунальных услуг</t>
  </si>
  <si>
    <t>0440100000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</si>
  <si>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</si>
  <si>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</si>
  <si>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Муниципальная программа "Городское хозяйство" на 2015-2025 годы</t>
  </si>
  <si>
    <t>0700000000</t>
  </si>
  <si>
    <t xml:space="preserve">          Подпрограмма "Жилищное хозяйство"</t>
  </si>
  <si>
    <t>0730000000</t>
  </si>
  <si>
    <t xml:space="preserve">            Осуществление отдельных полномочий в сфере жилищного хозяйства</t>
  </si>
  <si>
    <t>0730100000</t>
  </si>
  <si>
    <t xml:space="preserve">          Подпрограмма "Архивное дело"</t>
  </si>
  <si>
    <t>0920000000</t>
  </si>
  <si>
    <t xml:space="preserve">            Организация хранения, учета, комплектования и использования документов Архивного фонда Удмуртской Республики и других архивных документов</t>
  </si>
  <si>
    <t>0920100000</t>
  </si>
  <si>
    <t xml:space="preserve">          Подпрограмма "Создание условий для государственной регистрации актов гражданского состояния"</t>
  </si>
  <si>
    <t>0930000000</t>
  </si>
  <si>
    <t xml:space="preserve">            Государственная регистрация актов гражданского состояния</t>
  </si>
  <si>
    <t>0930100000</t>
  </si>
  <si>
    <t>0950000000</t>
  </si>
  <si>
    <t>0950300000</t>
  </si>
  <si>
    <t xml:space="preserve">            Реализация установленных полномочий (функций) Администрации города Сарапула</t>
  </si>
  <si>
    <t>0960100000</t>
  </si>
  <si>
    <t xml:space="preserve">      Судебная система</t>
  </si>
  <si>
    <t>0105</t>
  </si>
  <si>
    <t xml:space="preserve">        Непрограммные направления деятельности</t>
  </si>
  <si>
    <t>9900000000</t>
  </si>
  <si>
    <t xml:space="preserve">      Резервные фонды</t>
  </si>
  <si>
    <t>0111</t>
  </si>
  <si>
    <t xml:space="preserve">              Иные бюджетные ассигнования</t>
  </si>
  <si>
    <t>800</t>
  </si>
  <si>
    <t xml:space="preserve">      Другие общегосударственные вопросы</t>
  </si>
  <si>
    <t>0113</t>
  </si>
  <si>
    <t xml:space="preserve">            Укрепление престижа семьи и ценностей семейного воспитания</t>
  </si>
  <si>
    <t>0410500000</t>
  </si>
  <si>
    <t xml:space="preserve">        Муниципальная программа "Создание условий для устойчивого экономического развития" на 2015-2025 годы</t>
  </si>
  <si>
    <t>0500000000</t>
  </si>
  <si>
    <t xml:space="preserve">          Подпрограмма "Развитие туризма"</t>
  </si>
  <si>
    <t>0540000000</t>
  </si>
  <si>
    <t xml:space="preserve">            Содействие повышению качества туристских услуг, создание комфортных условий пребывания туриста на территории муниципального образования "Город Сарапул"</t>
  </si>
  <si>
    <t>0540400000</t>
  </si>
  <si>
    <t xml:space="preserve">          Подпрограмма "Территориальное развитие (градостроительство и землеустройство)"</t>
  </si>
  <si>
    <t>0710000000</t>
  </si>
  <si>
    <t xml:space="preserve">            Выполнение полномочий в области градостроительства, архитектуры и землеустройства</t>
  </si>
  <si>
    <t>0710100000</t>
  </si>
  <si>
    <t xml:space="preserve">          Подпрограмма "Дорожное хозяйство и транспортное обслуживание населения"</t>
  </si>
  <si>
    <t>0750000000</t>
  </si>
  <si>
    <t xml:space="preserve">            Осуществление отдельных полномочий в сфере дорожного хозяйства и транспортного обслуживания населения</t>
  </si>
  <si>
    <t>0750100000</t>
  </si>
  <si>
    <t xml:space="preserve">            Реализация муниципальных функций, связанных с общегосударственным управлением</t>
  </si>
  <si>
    <t>0960300000</t>
  </si>
  <si>
    <t xml:space="preserve">            Реализация Закона Удмуртской Республики от 17.09.2007 г. №53-РЗ "Об административных комиссиях в Удмуртской Республике"</t>
  </si>
  <si>
    <t>0960400000</t>
  </si>
  <si>
    <t xml:space="preserve">            Подготовка доклада Главы города Сарапула о достигнутых значениях показателей для оценки эффективности деятельности органов местного самоуправления за отчетный год и их планируемых значениях (в соответствии с Указом Президента Российской Федерации от 28.04.2008 г. №607, постановлением Правительства Российской Федерации от 17.12.2012 г. №1317, постановлением) Правительства Удмуртской Республики от 11.02.2013 г. №52, распоряжением Администрации города Сарапула от 02.04.2013 г.</t>
  </si>
  <si>
    <t>0960900000</t>
  </si>
  <si>
    <t xml:space="preserve">        Муниципальная программа "Управление муниципальным имуществом" на 2015-2025 годы</t>
  </si>
  <si>
    <t>1100000000</t>
  </si>
  <si>
    <t xml:space="preserve">          Подпрограмма "Управление муниципальным имуществом"</t>
  </si>
  <si>
    <t>1110000000</t>
  </si>
  <si>
    <t xml:space="preserve">            Повышение эффективности и прозрачности передачи имущества г. Сарапула в пользование (хозяйственное ведение, оперативное управление, аренда и пр.), а также иное вовлечение в хозяйственный оборот неиспользуемых или используемых не по назначению объектов недвижимости, находящихся в собственности г. Сарапула</t>
  </si>
  <si>
    <t>1110200000</t>
  </si>
  <si>
    <t xml:space="preserve">            Бюджетный учет имущества казны г. Сарапула</t>
  </si>
  <si>
    <t>1110300000</t>
  </si>
  <si>
    <t xml:space="preserve">            Ведение реестра объектов муниципальной собственности г. Сарапула</t>
  </si>
  <si>
    <t>1110400000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</si>
  <si>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</si>
  <si>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</si>
  <si>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</si>
  <si>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</si>
  <si>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"Предупреждение и ликвидация последствий чрезвычайных ситуаций, реализация мер пожарной безопасности" на 2015-2025 годы</t>
  </si>
  <si>
    <t>0600000000</t>
  </si>
  <si>
    <t xml:space="preserve">            Обеспечение и поддержание высокой готовности сил и средств систем гражданской обороны, защиты населения и территорий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</si>
  <si>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0600100000</t>
  </si>
  <si>
    <t xml:space="preserve">            Поддержание в состоянии постоянной готовности к использованию системы оповещения населения муниципального образования "Город Сарапул"</t>
  </si>
  <si>
    <t>0600200000</t>
  </si>
  <si>
    <t xml:space="preserve">            Обеспечение безопасности людей на водных объектах</t>
  </si>
  <si>
    <t>0600300000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</si>
  <si>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</si>
  <si>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</si>
  <si>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"Безопасность муниципального образования "Город Сарапул" на 2015-2025 годы</t>
  </si>
  <si>
    <t>1200000000</t>
  </si>
  <si>
    <t xml:space="preserve">          Подпрограмма "Безопасный город"</t>
  </si>
  <si>
    <t>1210000000</t>
  </si>
  <si>
    <t xml:space="preserve">            Обеспечение работы аппаратно-программного комплекса "Безопасный город"</t>
  </si>
  <si>
    <t>1210200000</t>
  </si>
  <si>
    <t xml:space="preserve">          Подпрограмма "Профилактика правонарушений"</t>
  </si>
  <si>
    <t>1220000000</t>
  </si>
  <si>
    <t xml:space="preserve">            Оказание поддержки гражданам и их объединениям, участвующим в охране общественного порядка в соответствии с Федеральным законом Российской Федерации от 2 апреля 2014 года №44-ФЗ "Об участии граждан в охране общественного порядка"</t>
  </si>
  <si>
    <t>1220200000</t>
  </si>
  <si>
    <t xml:space="preserve">            Организация охраны общественного порядка на территории МО "Город Сарапул"</t>
  </si>
  <si>
    <t>1220300000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</si>
  <si>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</si>
  <si>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</si>
  <si>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</si>
  <si>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</si>
  <si>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</si>
  <si>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</si>
  <si>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Развитие транспортной инфраструктуры</t>
  </si>
  <si>
    <t>0750200000</t>
  </si>
  <si>
    <t xml:space="preserve">              Капитальные вложения в объекты государственной (муниципальной) собственности</t>
  </si>
  <si>
    <t>400</t>
  </si>
  <si>
    <t>075R100000</t>
  </si>
  <si>
    <t xml:space="preserve">        Муниципальная программа "Формирование современной городской среды" на 2018-2025 г.г.</t>
  </si>
  <si>
    <t>1300000000</t>
  </si>
  <si>
    <t xml:space="preserve">          Реализация мероприятий в сфере формирования современной городской среды</t>
  </si>
  <si>
    <t>1300100000</t>
  </si>
  <si>
    <t>130F200000</t>
  </si>
  <si>
    <t xml:space="preserve">      Связь и информатика</t>
  </si>
  <si>
    <t>0410</t>
  </si>
  <si>
    <t xml:space="preserve">            Обеспечение информационной открытости органов местного самоуправления и муниципальных учреждений г. Сарапула</t>
  </si>
  <si>
    <t>0960600000</t>
  </si>
  <si>
    <t xml:space="preserve">            Обеспечение функционирования информационно-коммуникационной инфраструктуры органов местного самоуправления города Сарапула, своевременная модернизация структурированных кабельных систем (СКС) для автоматизации процессов исполнения функций и оказания муниципальных и переданных государственных услуг</t>
  </si>
  <si>
    <t>0960700000</t>
  </si>
  <si>
    <t xml:space="preserve">      Другие вопросы в области национальной экономики</t>
  </si>
  <si>
    <t>0412</t>
  </si>
  <si>
    <t xml:space="preserve">          Подпрограмма "Создание условий для развития малого и среднего предпринимательства"</t>
  </si>
  <si>
    <t>0510000000</t>
  </si>
  <si>
    <t xml:space="preserve">            Создание условий для развития малого и среднего предпринимательства</t>
  </si>
  <si>
    <t>0510100000</t>
  </si>
  <si>
    <t xml:space="preserve">          Подпрограмма "Управление земельными ресурсами"</t>
  </si>
  <si>
    <t>1120000000</t>
  </si>
  <si>
    <t xml:space="preserve">            Управление земельными ресурсами, находящимися в неразграниченной государственной собственности или в муниципальной собственности</t>
  </si>
  <si>
    <t>1120300000</t>
  </si>
  <si>
    <t xml:space="preserve">            Проведение работ по формированию земельных участков, постановке их на государственный учет</t>
  </si>
  <si>
    <t>1120400000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</si>
  <si>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</si>
  <si>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</si>
  <si>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</si>
  <si>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</si>
  <si>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Осуществление мероприятий по переселению граждан из аварийного жилищного фонда</t>
  </si>
  <si>
    <t>0730200000</t>
  </si>
  <si>
    <t>073F300000</t>
  </si>
  <si>
    <t xml:space="preserve">            Осуществление мероприятий по проведению капитального ремонта общего имущества в многоквартирных домах</t>
  </si>
  <si>
    <t>0730300000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</si>
  <si>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</si>
  <si>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</si>
  <si>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</si>
  <si>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0720000000</t>
  </si>
  <si>
    <t xml:space="preserve">            Поддержка и развитие инфраструктуры</t>
  </si>
  <si>
    <t>0720100000</t>
  </si>
  <si>
    <t xml:space="preserve">            Газификация города Сарапула</t>
  </si>
  <si>
    <t>0720200000</t>
  </si>
  <si>
    <t xml:space="preserve">        Муниципальная программа "Энергосбережение и повышение энергетической эффективности" на 2015-2025 годы</t>
  </si>
  <si>
    <t>0800000000</t>
  </si>
  <si>
    <t xml:space="preserve">            Внедрение энергоменеджмента</t>
  </si>
  <si>
    <t>0800100000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</si>
  <si>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</si>
  <si>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</si>
  <si>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</si>
  <si>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</si>
  <si>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 xml:space="preserve">            Осуществление отдельных полномочий в сфере благоустройства</t>
  </si>
  <si>
    <t>0740100000</t>
  </si>
  <si>
    <t>074G100000</t>
  </si>
  <si>
    <t xml:space="preserve">            Модернизация объектов благоустройства</t>
  </si>
  <si>
    <t>0740200000</t>
  </si>
  <si>
    <t xml:space="preserve">            Реализация мероприятий по восстановлению и устройству сетей уличного освещения</t>
  </si>
  <si>
    <t>0800300000</t>
  </si>
  <si>
    <t xml:space="preserve">            Реализация мероприятий в сфере формирования современной городской среды</t>
  </si>
  <si>
    <t xml:space="preserve">    ОБРАЗОВАНИЕ</t>
  </si>
  <si>
    <t>0700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</si>
  <si>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</si>
  <si>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</si>
  <si>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</si>
  <si>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</si>
  <si>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  Строительство, реконструкция и капитальный ремонт общеобразовательных учреждений</t>
  </si>
  <si>
    <t>0121000000</t>
  </si>
  <si>
    <t>012E100000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</si>
  <si>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</si>
  <si>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</si>
  <si>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Подпрограмма "Противодействие коррупции в муниципальном образовании "Город Сарапул"</t>
  </si>
  <si>
    <t>0940000000</t>
  </si>
  <si>
    <t xml:space="preserve">            Внедрение антикоррупционных механизмов в рамках реализации кадровой политики в органах местного самоуправления г. Сарапула</t>
  </si>
  <si>
    <t>0940200000</t>
  </si>
  <si>
    <t xml:space="preserve">          Подпрограмма "Развитие муниципальной службы в муниципальном образовании "Город Сарапул"</t>
  </si>
  <si>
    <t xml:space="preserve">            Профессиональное развитие и подготовка муниципальных служащих органов местного самоуправления г. Сарапула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</si>
  <si>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</si>
  <si>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</si>
  <si>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</si>
  <si>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</si>
  <si>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культуры" на 2015-2025 годы</t>
  </si>
  <si>
    <t>0300000000</t>
  </si>
  <si>
    <t xml:space="preserve">          Подпрограмма "Сохранение и развитие музейного дела"</t>
  </si>
  <si>
    <t>0330000000</t>
  </si>
  <si>
    <t xml:space="preserve">            Осуществление музейной деятельности</t>
  </si>
  <si>
    <t>0330100000</t>
  </si>
  <si>
    <t xml:space="preserve">           Подпрограмма "Сохранение, использование и популяризация объектов культурного наследия"</t>
  </si>
  <si>
    <t>0340000000</t>
  </si>
  <si>
    <t xml:space="preserve">              Мероприятия по сохранению объектов культурного наследия</t>
  </si>
  <si>
    <t>0341300000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</si>
  <si>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</si>
  <si>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</si>
  <si>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</si>
  <si>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</si>
  <si>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Пенсионное обеспечение муниципальных служащих муниципального образования "Город Сарапул", пенсионное обеспечение депутатов Сарапульской Городской Думы, осуществляющих свои полномочия на постоянной основе</t>
  </si>
  <si>
    <t>0960500000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</si>
  <si>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</si>
  <si>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</si>
  <si>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</si>
  <si>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</si>
  <si>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</si>
  <si>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</si>
  <si>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Оказание адресной помощи гражданам города Сарапула</t>
  </si>
  <si>
    <t>0420100000</t>
  </si>
  <si>
    <t xml:space="preserve">            Предоставление меры социальной поддержки по проезду в общественном транспорте гражданам</t>
  </si>
  <si>
    <t>0420200000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</si>
  <si>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</si>
  <si>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</si>
  <si>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Предоставление жилых помещений</t>
  </si>
  <si>
    <t>0430200000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</si>
  <si>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</si>
  <si>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</si>
  <si>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</si>
  <si>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</si>
  <si>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</si>
  <si>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</si>
  <si>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"Сохранение здоровья и формирование здорового образа жизни" на 2015-2025 годы</t>
  </si>
  <si>
    <t>0200000000</t>
  </si>
  <si>
    <t xml:space="preserve">          Подпрограмма "Создание условий для развития физической культуры и спорта"</t>
  </si>
  <si>
    <t>0230000000</t>
  </si>
  <si>
    <t xml:space="preserve">            Обеспечение доступа к открытым спортивным объектам для свободного пользования и обеспечение доступа к закрытым спортивным объектам для свободного пользования в течение ограниченного времени</t>
  </si>
  <si>
    <t>0230100000</t>
  </si>
  <si>
    <t xml:space="preserve">            Строительство, реконструкция и капитальный ремонт объектов физической культуры и спорта</t>
  </si>
  <si>
    <t>0230200000</t>
  </si>
  <si>
    <t xml:space="preserve">  Муниципальное казенное учреждение "Контрольно-счетный орган муниципального образования "Городской округ город Сарапул Удмуртской Республики"</t>
  </si>
  <si>
    <t>919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</si>
  <si>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</si>
  <si>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</si>
  <si>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Управление культуры ,спорта и молодежной политики г.Сарапула</t>
  </si>
  <si>
    <t>921</t>
  </si>
  <si>
    <t xml:space="preserve">          Подпрограмма "Формирование здорового образа жизни и профилактика заболеваний"</t>
  </si>
  <si>
    <t>0210000000</t>
  </si>
  <si>
    <t xml:space="preserve">            Содействие субъектам профилактики в организации и проведении мероприятий, направленных на профилактику употребления наркотиков и предотвращение незаконного распространения наркотических и психотропных веществ</t>
  </si>
  <si>
    <t>0210200000</t>
  </si>
  <si>
    <t xml:space="preserve">            Содействие в организации системы санитарно-противоэпидемиологических мероприятий в городе (содействие в работе санитарно-противоэпидемиологической комиссии Администрации города Сарапула, выпуск и распространение санитарно-просветительских материалов)</t>
  </si>
  <si>
    <t>0210400000</t>
  </si>
  <si>
    <t xml:space="preserve">          Подпрограмма "Организация досуга и предоставление услуг организаций культуры"</t>
  </si>
  <si>
    <t>0320000000</t>
  </si>
  <si>
    <t xml:space="preserve">            Осуществление культурно-досуговой деятельности</t>
  </si>
  <si>
    <t>0320200000</t>
  </si>
  <si>
    <t xml:space="preserve">          Подпрограмма "Поддержка и взаимодействие общественных организаций и объединений граждан, действующих на территории МО "Город Сарапул"</t>
  </si>
  <si>
    <t>0530000000</t>
  </si>
  <si>
    <t xml:space="preserve">            Поддержка социально-значимых проектов и программ</t>
  </si>
  <si>
    <t>0530100000</t>
  </si>
  <si>
    <t xml:space="preserve">        Муниципальная программа "Профилактика терроризма" на 2020-2025 годы</t>
  </si>
  <si>
    <t>1400000000</t>
  </si>
  <si>
    <t xml:space="preserve">            Проведение информационно-пропагандистских мероприятий по противодействию идеологии терроризма</t>
  </si>
  <si>
    <t>1400300000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</si>
  <si>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</si>
  <si>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</si>
  <si>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детей"</t>
  </si>
  <si>
    <t>0130000000</t>
  </si>
  <si>
    <t xml:space="preserve">            Реализация дополнительных общеобразовательных общеразвивающих программ</t>
  </si>
  <si>
    <t>0130100000</t>
  </si>
  <si>
    <t xml:space="preserve">          Подпрограмма "Управление сферой культуры"</t>
  </si>
  <si>
    <t>0360000000</t>
  </si>
  <si>
    <t xml:space="preserve">            Осуществление организационной деятельности</t>
  </si>
  <si>
    <t>0360100000</t>
  </si>
  <si>
    <t xml:space="preserve">      Молодежная политика</t>
  </si>
  <si>
    <t>0707</t>
  </si>
  <si>
    <t xml:space="preserve">            Организация и осуществление мероприятий по работе с детьми и молодежью</t>
  </si>
  <si>
    <t>0140100000</t>
  </si>
  <si>
    <t xml:space="preserve">            Обеспечение занятости подростков и молодежи в каникулярный период</t>
  </si>
  <si>
    <t>0140200000</t>
  </si>
  <si>
    <t xml:space="preserve">          Подпрограмма "Организация отдыха детей в каникулярное время"</t>
  </si>
  <si>
    <t>0220000000</t>
  </si>
  <si>
    <t xml:space="preserve">            Организация и обеспечение отдыха детей в каникулярное время</t>
  </si>
  <si>
    <t>0220100000</t>
  </si>
  <si>
    <t xml:space="preserve">          Подпрограмма "Библиотечное обслуживание населения"</t>
  </si>
  <si>
    <t>0310000000</t>
  </si>
  <si>
    <t xml:space="preserve">            Осуществление библиотечной деятельности</t>
  </si>
  <si>
    <t>0310100000</t>
  </si>
  <si>
    <t xml:space="preserve">            Осуществление театральной деятельности</t>
  </si>
  <si>
    <t>0320100000</t>
  </si>
  <si>
    <t>033A100000</t>
  </si>
  <si>
    <t xml:space="preserve">          Подпрограмма "Реализация национальной политики, развитие местного народного творчества"</t>
  </si>
  <si>
    <t>0350000000</t>
  </si>
  <si>
    <t xml:space="preserve">            Осуществление деятельности по реализации национальной политики, развитию местного народного творчества</t>
  </si>
  <si>
    <t>0350100000</t>
  </si>
  <si>
    <t xml:space="preserve">      Другие вопросы в области культуры, кинематографии</t>
  </si>
  <si>
    <t>0804</t>
  </si>
  <si>
    <t xml:space="preserve">            Организация и проведение официальных физкультурных (физкультурно-оздоровительных) мероприятий</t>
  </si>
  <si>
    <t>0210100000</t>
  </si>
  <si>
    <t xml:space="preserve">            Внедрение Всероссийского физкультурно-спортивного комплекса "Готов к труду и обороне" в городе Сарапуле</t>
  </si>
  <si>
    <t>0210300000</t>
  </si>
  <si>
    <t xml:space="preserve">            Разработка и реализация программ спортивной подготовки</t>
  </si>
  <si>
    <t>0230300000</t>
  </si>
  <si>
    <t xml:space="preserve">      Массовый спорт</t>
  </si>
  <si>
    <t>1102</t>
  </si>
  <si>
    <t xml:space="preserve">  Управление образования г.Сарапула</t>
  </si>
  <si>
    <t>923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</si>
  <si>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</si>
  <si>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</si>
  <si>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</si>
  <si>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</si>
  <si>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 xml:space="preserve">            Реализация основных общеобразовательных программ дошкольного воспитания, присмотр и уход за детьми</t>
  </si>
  <si>
    <t>0110200000</t>
  </si>
  <si>
    <t xml:space="preserve">            Обеспечение обогащенными продуктами питания, в том числе молоком, молочной продукцией, соками и другими продуктами питания детей в образовательных учреждениях для детей дошкольного возраста, реализующих программы дошкольного образования</t>
  </si>
  <si>
    <t>0110600000</t>
  </si>
  <si>
    <t xml:space="preserve">            Мероприятия, направленные на обеспечение безопасности условий обучения и воспитания  детей в муниципальных дошкольных образовательных организациях</t>
  </si>
  <si>
    <t>0110800000</t>
  </si>
  <si>
    <t xml:space="preserve">            Реализации основных общеобразовательных программ начального общего, основного общего, среднего общего образования</t>
  </si>
  <si>
    <t>0120100000</t>
  </si>
  <si>
    <t xml:space="preserve">          Укрепление материально-технической базы муниципальных общеобразовательных организаций</t>
  </si>
  <si>
    <t>0120400000</t>
  </si>
  <si>
    <t xml:space="preserve">            Организация питания обучающихся</t>
  </si>
  <si>
    <t>0120600000</t>
  </si>
  <si>
    <t xml:space="preserve">            Мероприятия, направленные на обеспечение безопасности условий обучения детей в муниципальных общеобразовательных организациях</t>
  </si>
  <si>
    <t>0120800000</t>
  </si>
  <si>
    <t xml:space="preserve">            Мероприятия, направленные на обеспечение безопасности детей в учреждениях дополнительного образования</t>
  </si>
  <si>
    <t>0131800000</t>
  </si>
  <si>
    <t xml:space="preserve">            Обеспечение персонифицированного финансирования дополнительного образования детей</t>
  </si>
  <si>
    <t>0131900000</t>
  </si>
  <si>
    <t xml:space="preserve">      Другие вопросы в области образования</t>
  </si>
  <si>
    <t>0709</t>
  </si>
  <si>
    <t xml:space="preserve">          Подпрограмма "Управление системой образования"</t>
  </si>
  <si>
    <t>0150000000</t>
  </si>
  <si>
    <t xml:space="preserve">            Реализация установленных полномочий (функций) Управлением образования г. Сарапула, организация управления муниципальной программой "Развитие образования и воспитание"</t>
  </si>
  <si>
    <t>0150100000</t>
  </si>
  <si>
    <t xml:space="preserve">            Предоставление консультационных и методических услуг</t>
  </si>
  <si>
    <t>0150300000</t>
  </si>
  <si>
    <t xml:space="preserve">            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</si>
  <si>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>0150400000</t>
  </si>
  <si>
    <t xml:space="preserve">            Материальная поддержка семей с детьми дошкольного возраста</t>
  </si>
  <si>
    <t>0110300000</t>
  </si>
  <si>
    <t xml:space="preserve">          Выполнение переданных государственных полномочий по предоставлению мер социальной поддержки многодетным семьям</t>
  </si>
  <si>
    <t>0410100000</t>
  </si>
  <si>
    <t>041P100000</t>
  </si>
  <si>
    <t xml:space="preserve">  Управление финансов г. Сарапула</t>
  </si>
  <si>
    <t>927</t>
  </si>
  <si>
    <t xml:space="preserve">        Муниципальная программа "Управление муниципальными финансами муниципального образования "Город Сарапул" на 2015-2025 годы</t>
  </si>
  <si>
    <t>1000000000</t>
  </si>
  <si>
    <t xml:space="preserve">          Подпрограмма "Организация бюджетного процесса в городе Сарапуле"</t>
  </si>
  <si>
    <t>1010000000</t>
  </si>
  <si>
    <t xml:space="preserve">            Обеспечение реализации муниципальной программы</t>
  </si>
  <si>
    <t>1010800000</t>
  </si>
  <si>
    <t xml:space="preserve">          Подпрограмма "Повышение эффективности расходов бюджета города Сарапула"</t>
  </si>
  <si>
    <t>1020000000</t>
  </si>
  <si>
    <t xml:space="preserve">            Повышение эффективности деятельности органов местного самоуправления и муниципальных учреждений города Сарапула</t>
  </si>
  <si>
    <t>1020400000</t>
  </si>
  <si>
    <t xml:space="preserve">            Составление бюджетной отчетности</t>
  </si>
  <si>
    <t>1010400000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</si>
  <si>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</si>
  <si>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</si>
  <si>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</si>
  <si>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</si>
  <si>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Управление муниципальным долгом</t>
  </si>
  <si>
    <t>1010600000</t>
  </si>
  <si>
    <t xml:space="preserve">              Обслуживание государственного (муниципального) долга</t>
  </si>
  <si>
    <t>700</t>
  </si>
  <si>
    <t xml:space="preserve">   Непрограммные направления деятельности</t>
  </si>
  <si>
    <t>9900</t>
  </si>
  <si>
    <t xml:space="preserve">      Условно утвержденные расходы</t>
  </si>
  <si>
    <t>9999</t>
  </si>
  <si>
    <t xml:space="preserve">           Подпрограмма "Организация бюджетного процесса"</t>
  </si>
  <si>
    <t xml:space="preserve">             Финансовое обеспечение выполнения других обязательств МО "Город Сарапул"</t>
  </si>
  <si>
    <t>1010700000</t>
  </si>
  <si>
    <t xml:space="preserve">              Условно утвержденные расходы</t>
  </si>
  <si>
    <t>900</t>
  </si>
  <si>
    <t xml:space="preserve">  Сарапульская городская Дума</t>
  </si>
  <si>
    <t>930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</si>
  <si>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</si>
  <si>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</si>
  <si>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"Муниципальное управление" на 2015-2025 годы</t>
  </si>
  <si>
    <t xml:space="preserve">Всего расходов: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</si>
</sst>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,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>
      <alignment wrapText="1"/>
    </xf>
    <xf numFmtId="0" fontId="2" fillId="0" borderId="0">
      <alignment horizontal="right"/>
    </xf>
    <xf numFmtId="0" fontId="2" fillId="0" borderId="2">
      <alignment horizontal="center" vertical="center" wrapText="1"/>
    </xf>
    <xf numFmtId="0" fontId="7" fillId="0" borderId="2">
      <alignment vertical="top" wrapText="1"/>
    </xf>
    <xf numFmtId="1" fontId="2" fillId="0" borderId="2">
      <alignment horizontal="center" vertical="top" shrinkToFit="1"/>
    </xf>
    <xf numFmtId="4" fontId="7" fillId="3" borderId="2">
      <alignment horizontal="right" vertical="top" shrinkToFit="1"/>
    </xf>
    <xf numFmtId="0" fontId="7" fillId="0" borderId="4">
      <alignment horizontal="right"/>
    </xf>
    <xf numFmtId="4" fontId="7" fillId="3" borderId="4">
      <alignment horizontal="right" vertical="top" shrinkToFit="1"/>
    </xf>
    <xf numFmtId="0" fontId="2" fillId="0" borderId="0"/>
    <xf numFmtId="0" fontId="2" fillId="0" borderId="0">
      <alignment horizontal="left" wrapText="1"/>
    </xf>
  </cellStyleXfs>
  <cellXfs count="36">
    <xf numFmtId="0" fontId="0" fillId="0" borderId="0" xfId="0"/>
    <xf numFmtId="0" fontId="1" fillId="0" borderId="0" xfId="0" applyFont="1" applyProtection="1">
      <protection locked="0"/>
    </xf>
    <xf numFmtId="49" fontId="1" fillId="0" borderId="0" xfId="0" applyNumberFormat="1" applyFont="1" applyProtection="1">
      <protection locked="0"/>
    </xf>
    <xf numFmtId="0" fontId="1" fillId="2" borderId="0" xfId="0" applyFont="1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right"/>
      <protection locked="0"/>
    </xf>
    <xf numFmtId="0" fontId="1" fillId="2" borderId="0" xfId="0" applyFont="1" applyFill="1" applyProtection="1">
      <protection locked="0"/>
    </xf>
    <xf numFmtId="0" fontId="3" fillId="0" borderId="0" xfId="1" applyNumberFormat="1" applyFont="1" applyProtection="1">
      <alignment wrapText="1"/>
    </xf>
    <xf numFmtId="49" fontId="3" fillId="0" borderId="0" xfId="1" applyNumberFormat="1" applyFont="1">
      <alignment wrapText="1"/>
    </xf>
    <xf numFmtId="0" fontId="4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protection locked="0"/>
    </xf>
    <xf numFmtId="0" fontId="6" fillId="0" borderId="2" xfId="3" applyNumberFormat="1" applyFont="1" applyProtection="1">
      <alignment horizontal="center" vertical="center" wrapText="1"/>
    </xf>
    <xf numFmtId="49" fontId="6" fillId="0" borderId="2" xfId="3" applyNumberFormat="1" applyFont="1" applyAlignment="1" applyProtection="1">
      <alignment horizontal="center" vertical="center" textRotation="90" wrapText="1"/>
    </xf>
    <xf numFmtId="0" fontId="6" fillId="0" borderId="2" xfId="3" applyNumberFormat="1" applyFont="1" applyFill="1" applyProtection="1">
      <alignment horizontal="center" vertical="center" wrapText="1"/>
    </xf>
    <xf numFmtId="0" fontId="6" fillId="0" borderId="3" xfId="3" applyNumberFormat="1" applyFont="1" applyFill="1" applyBorder="1" applyProtection="1">
      <alignment horizontal="center" vertical="center" wrapText="1"/>
    </xf>
    <xf numFmtId="0" fontId="6" fillId="0" borderId="0" xfId="3" applyNumberFormat="1" applyFont="1" applyFill="1" applyBorder="1" applyProtection="1">
      <alignment horizontal="center" vertical="center" wrapText="1"/>
    </xf>
    <xf numFmtId="0" fontId="8" fillId="0" borderId="2" xfId="4" applyNumberFormat="1" applyFont="1" applyProtection="1">
      <alignment vertical="top" wrapText="1"/>
    </xf>
    <xf numFmtId="49" fontId="8" fillId="0" borderId="2" xfId="5" applyNumberFormat="1" applyFont="1" applyProtection="1">
      <alignment horizontal="center" vertical="top" shrinkToFit="1"/>
    </xf>
    <xf numFmtId="164" fontId="8" fillId="0" borderId="2" xfId="6" applyNumberFormat="1" applyFont="1" applyFill="1" applyProtection="1">
      <alignment horizontal="right" vertical="top" shrinkToFit="1"/>
    </xf>
    <xf numFmtId="165" fontId="8" fillId="0" borderId="2" xfId="6" applyNumberFormat="1" applyFont="1" applyFill="1" applyProtection="1">
      <alignment horizontal="right" vertical="top" shrinkToFit="1"/>
    </xf>
    <xf numFmtId="0" fontId="9" fillId="0" borderId="0" xfId="0" applyFont="1" applyProtection="1">
      <protection locked="0"/>
    </xf>
    <xf numFmtId="0" fontId="3" fillId="0" borderId="2" xfId="4" applyNumberFormat="1" applyFont="1" applyProtection="1">
      <alignment vertical="top" wrapText="1"/>
    </xf>
    <xf numFmtId="49" fontId="3" fillId="0" borderId="2" xfId="5" applyNumberFormat="1" applyFont="1" applyProtection="1">
      <alignment horizontal="center" vertical="top" shrinkToFit="1"/>
    </xf>
    <xf numFmtId="164" fontId="3" fillId="0" borderId="2" xfId="6" applyNumberFormat="1" applyFont="1" applyFill="1" applyProtection="1">
      <alignment horizontal="right" vertical="top" shrinkToFit="1"/>
    </xf>
    <xf numFmtId="165" fontId="3" fillId="0" borderId="2" xfId="6" applyNumberFormat="1" applyFont="1" applyFill="1" applyProtection="1">
      <alignment horizontal="right" vertical="top" shrinkToFit="1"/>
    </xf>
    <xf numFmtId="0" fontId="3" fillId="2" borderId="2" xfId="4" applyNumberFormat="1" applyFont="1" applyFill="1" applyProtection="1">
      <alignment vertical="top" wrapText="1"/>
    </xf>
    <xf numFmtId="164" fontId="8" fillId="2" borderId="5" xfId="8" applyNumberFormat="1" applyFont="1" applyFill="1" applyBorder="1" applyProtection="1">
      <alignment horizontal="right" vertical="top" shrinkToFit="1"/>
    </xf>
    <xf numFmtId="165" fontId="8" fillId="2" borderId="5" xfId="8" applyNumberFormat="1" applyFont="1" applyFill="1" applyBorder="1" applyProtection="1">
      <alignment horizontal="right" vertical="top" shrinkToFit="1"/>
    </xf>
    <xf numFmtId="0" fontId="3" fillId="0" borderId="0" xfId="9" applyNumberFormat="1" applyFont="1" applyProtection="1"/>
    <xf numFmtId="49" fontId="3" fillId="0" borderId="0" xfId="9" applyNumberFormat="1" applyFont="1" applyProtection="1"/>
    <xf numFmtId="0" fontId="4" fillId="0" borderId="0" xfId="0" applyFont="1" applyFill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3" fillId="0" borderId="1" xfId="2" applyNumberFormat="1" applyFont="1" applyBorder="1" applyProtection="1">
      <alignment horizontal="right"/>
    </xf>
    <xf numFmtId="0" fontId="8" fillId="0" borderId="5" xfId="7" applyNumberFormat="1" applyFont="1" applyBorder="1" applyAlignment="1" applyProtection="1">
      <alignment horizontal="left"/>
    </xf>
    <xf numFmtId="0" fontId="8" fillId="0" borderId="5" xfId="7" applyFont="1" applyBorder="1" applyAlignment="1">
      <alignment horizontal="left"/>
    </xf>
    <xf numFmtId="0" fontId="3" fillId="0" borderId="0" xfId="10" applyNumberFormat="1" applyFont="1" applyProtection="1">
      <alignment horizontal="left" wrapText="1"/>
    </xf>
    <xf numFmtId="0" fontId="3" fillId="0" borderId="0" xfId="10" applyFont="1">
      <alignment horizontal="left" wrapText="1"/>
    </xf>
  </cellXfs>
  <cellStyles count="11">
    <cellStyle name="xl22" xfId="3"/>
    <cellStyle name="xl23" xfId="9"/>
    <cellStyle name="xl24" xfId="1"/>
    <cellStyle name="xl25" xfId="7"/>
    <cellStyle name="xl27" xfId="8"/>
    <cellStyle name="xl30" xfId="2"/>
    <cellStyle name="xl31" xfId="10"/>
    <cellStyle name="xl32" xfId="4"/>
    <cellStyle name="xl34" xfId="5"/>
    <cellStyle name="xl36" xfId="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4"/>
  <sheetViews>
    <sheetView tabSelected="1" topLeftCell="A478" workbookViewId="0">
      <selection activeCell="K374" sqref="K374"/>
    </sheetView>
  </sheetViews>
  <sheetFormatPr defaultRowHeight="15" outlineLevelRow="6" x14ac:dyDescent="0.25"/>
  <cols>
    <col min="1" max="1" width="40" style="1" customWidth="1"/>
    <col min="2" max="2" width="6.85546875" style="2" customWidth="1"/>
    <col min="3" max="3" width="6.7109375" style="2" customWidth="1"/>
    <col min="4" max="4" width="10.7109375" style="2" customWidth="1"/>
    <col min="5" max="5" width="8.140625" style="2" customWidth="1"/>
    <col min="6" max="7" width="12.85546875" style="1" hidden="1" customWidth="1"/>
    <col min="8" max="10" width="12.85546875" style="1" customWidth="1"/>
    <col min="11" max="16384" width="9.140625" style="1"/>
  </cols>
  <sheetData>
    <row r="1" spans="1:11" x14ac:dyDescent="0.25">
      <c r="J1" s="3" t="s">
        <v>0</v>
      </c>
    </row>
    <row r="2" spans="1:11" x14ac:dyDescent="0.25">
      <c r="J2" s="3" t="s">
        <v>1</v>
      </c>
    </row>
    <row r="3" spans="1:11" x14ac:dyDescent="0.25">
      <c r="J3" s="4" t="s">
        <v>2</v>
      </c>
    </row>
    <row r="4" spans="1:11" x14ac:dyDescent="0.25">
      <c r="J4" s="5"/>
    </row>
    <row r="5" spans="1:11" ht="15.75" x14ac:dyDescent="0.25">
      <c r="A5" s="6"/>
      <c r="B5" s="7"/>
      <c r="C5" s="7"/>
      <c r="D5" s="7"/>
      <c r="E5" s="7"/>
      <c r="F5" s="8"/>
      <c r="G5" s="8"/>
      <c r="H5" s="8"/>
      <c r="I5" s="8"/>
      <c r="J5" s="8"/>
    </row>
    <row r="6" spans="1:11" ht="15.75" customHeight="1" x14ac:dyDescent="0.25">
      <c r="A6" s="30" t="s">
        <v>3</v>
      </c>
      <c r="B6" s="30"/>
      <c r="C6" s="30"/>
      <c r="D6" s="30"/>
      <c r="E6" s="30"/>
      <c r="F6" s="30"/>
      <c r="G6" s="30"/>
      <c r="H6" s="30"/>
      <c r="I6" s="30"/>
      <c r="J6" s="30"/>
      <c r="K6" s="9"/>
    </row>
    <row r="7" spans="1:11" ht="15.75" customHeight="1" x14ac:dyDescent="0.25">
      <c r="A7" s="30" t="s">
        <v>4</v>
      </c>
      <c r="B7" s="30"/>
      <c r="C7" s="30"/>
      <c r="D7" s="30"/>
      <c r="E7" s="30"/>
      <c r="F7" s="30"/>
      <c r="G7" s="30"/>
      <c r="H7" s="30"/>
      <c r="I7" s="30"/>
      <c r="J7" s="30"/>
      <c r="K7" s="9"/>
    </row>
    <row r="8" spans="1:11" x14ac:dyDescent="0.25">
      <c r="A8" s="31" t="s">
        <v>5</v>
      </c>
      <c r="B8" s="31"/>
      <c r="C8" s="31"/>
      <c r="D8" s="31"/>
      <c r="E8" s="31"/>
      <c r="F8" s="31"/>
      <c r="G8" s="31"/>
      <c r="H8" s="31"/>
      <c r="I8" s="31"/>
      <c r="J8" s="31"/>
    </row>
    <row r="9" spans="1:11" ht="50.25" customHeight="1" x14ac:dyDescent="0.25">
      <c r="A9" s="10" t="s">
        <v>6</v>
      </c>
      <c r="B9" s="11" t="s">
        <v>7</v>
      </c>
      <c r="C9" s="11" t="s">
        <v>8</v>
      </c>
      <c r="D9" s="11" t="s">
        <v>9</v>
      </c>
      <c r="E9" s="11" t="s">
        <v>10</v>
      </c>
      <c r="F9" s="12" t="s">
        <v>11</v>
      </c>
      <c r="G9" s="12" t="s">
        <v>12</v>
      </c>
      <c r="H9" s="13" t="s">
        <v>13</v>
      </c>
      <c r="I9" s="13" t="s">
        <v>14</v>
      </c>
      <c r="J9" s="13" t="s">
        <v>15</v>
      </c>
      <c r="K9" s="14"/>
    </row>
    <row r="10" spans="1:11" s="19" customFormat="1" ht="14.25" x14ac:dyDescent="0.2">
      <c r="A10" s="15" t="s">
        <v>16</v>
      </c>
      <c r="B10" s="16" t="s">
        <v>17</v>
      </c>
      <c r="C10" s="16"/>
      <c r="D10" s="16"/>
      <c r="E10" s="16"/>
      <c r="F10" s="17">
        <v>675584200</v>
      </c>
      <c r="G10" s="18">
        <f>G11+G98+G121+G155+G197+G217+G226+G250</f>
        <v>9426</v>
      </c>
      <c r="H10" s="18">
        <f>H11+H98+H121+H155+H197+H217+H226+H250</f>
        <v>685010.2</v>
      </c>
      <c r="I10" s="18">
        <f t="shared" ref="I10:J10" si="0">I11+I98+I121+I155+I197+I217+I226+I250</f>
        <v>433615.19999999995</v>
      </c>
      <c r="J10" s="18">
        <f t="shared" si="0"/>
        <v>407018</v>
      </c>
    </row>
    <row r="11" spans="1:11" outlineLevel="1" x14ac:dyDescent="0.25">
      <c r="A11" s="20" t="s">
        <v>18</v>
      </c>
      <c r="B11" s="21" t="s">
        <v>17</v>
      </c>
      <c r="C11" s="21" t="s">
        <v>19</v>
      </c>
      <c r="D11" s="21"/>
      <c r="E11" s="21"/>
      <c r="F11" s="22">
        <v>95476600</v>
      </c>
      <c r="G11" s="23">
        <v>-50</v>
      </c>
      <c r="H11" s="23">
        <f>H12+H17+H50+H53+H56</f>
        <v>95426.6</v>
      </c>
      <c r="I11" s="23">
        <f t="shared" ref="I11:J11" si="1">I12+I17+I50+I53+I56</f>
        <v>102757.30000000002</v>
      </c>
      <c r="J11" s="23">
        <f t="shared" si="1"/>
        <v>105969.4</v>
      </c>
    </row>
    <row r="12" spans="1:11" ht="38.25" outlineLevel="2" x14ac:dyDescent="0.25">
      <c r="A12" s="20" t="s">
        <v>20</v>
      </c>
      <c r="B12" s="21" t="s">
        <v>17</v>
      </c>
      <c r="C12" s="21" t="s">
        <v>21</v>
      </c>
      <c r="D12" s="21"/>
      <c r="E12" s="21"/>
      <c r="F12" s="22">
        <v>3333000</v>
      </c>
      <c r="G12" s="23"/>
      <c r="H12" s="23">
        <f>H13</f>
        <v>3333</v>
      </c>
      <c r="I12" s="23">
        <f t="shared" ref="I12:J15" si="2">I13</f>
        <v>3367</v>
      </c>
      <c r="J12" s="23">
        <f t="shared" si="2"/>
        <v>3367</v>
      </c>
    </row>
    <row r="13" spans="1:11" ht="29.25" customHeight="1" outlineLevel="3" x14ac:dyDescent="0.25">
      <c r="A13" s="20" t="s">
        <v>22</v>
      </c>
      <c r="B13" s="21" t="s">
        <v>17</v>
      </c>
      <c r="C13" s="21" t="s">
        <v>21</v>
      </c>
      <c r="D13" s="21" t="s">
        <v>23</v>
      </c>
      <c r="E13" s="21"/>
      <c r="F13" s="22">
        <v>3333000</v>
      </c>
      <c r="G13" s="23"/>
      <c r="H13" s="23">
        <f>H14</f>
        <v>3333</v>
      </c>
      <c r="I13" s="23">
        <f t="shared" si="2"/>
        <v>3367</v>
      </c>
      <c r="J13" s="23">
        <f t="shared" si="2"/>
        <v>3367</v>
      </c>
    </row>
    <row r="14" spans="1:11" ht="25.5" outlineLevel="4" x14ac:dyDescent="0.25">
      <c r="A14" s="20" t="s">
        <v>24</v>
      </c>
      <c r="B14" s="21" t="s">
        <v>17</v>
      </c>
      <c r="C14" s="21" t="s">
        <v>21</v>
      </c>
      <c r="D14" s="21" t="s">
        <v>25</v>
      </c>
      <c r="E14" s="21"/>
      <c r="F14" s="22">
        <v>3333000</v>
      </c>
      <c r="G14" s="23"/>
      <c r="H14" s="23">
        <f>H15</f>
        <v>3333</v>
      </c>
      <c r="I14" s="23">
        <f t="shared" si="2"/>
        <v>3367</v>
      </c>
      <c r="J14" s="23">
        <f t="shared" si="2"/>
        <v>3367</v>
      </c>
    </row>
    <row r="15" spans="1:11" ht="38.25" outlineLevel="5" x14ac:dyDescent="0.25">
      <c r="A15" s="20" t="s">
        <v>26</v>
      </c>
      <c r="B15" s="21" t="s">
        <v>17</v>
      </c>
      <c r="C15" s="21" t="s">
        <v>21</v>
      </c>
      <c r="D15" s="21" t="s">
        <v>27</v>
      </c>
      <c r="E15" s="21"/>
      <c r="F15" s="22">
        <v>3333000</v>
      </c>
      <c r="G15" s="23"/>
      <c r="H15" s="23">
        <f>H16</f>
        <v>3333</v>
      </c>
      <c r="I15" s="23">
        <f t="shared" si="2"/>
        <v>3367</v>
      </c>
      <c r="J15" s="23">
        <f t="shared" si="2"/>
        <v>3367</v>
      </c>
    </row>
    <row r="16" spans="1:11" ht="76.5" outlineLevel="6" x14ac:dyDescent="0.25">
      <c r="A16" s="20" t="s">
        <v>28</v>
      </c>
      <c r="B16" s="21" t="s">
        <v>17</v>
      </c>
      <c r="C16" s="21" t="s">
        <v>21</v>
      </c>
      <c r="D16" s="21" t="s">
        <v>27</v>
      </c>
      <c r="E16" s="21" t="s">
        <v>29</v>
      </c>
      <c r="F16" s="22">
        <v>3333000</v>
      </c>
      <c r="G16" s="23"/>
      <c r="H16" s="23">
        <v>3333</v>
      </c>
      <c r="I16" s="23">
        <v>3367</v>
      </c>
      <c r="J16" s="23">
        <v>3367</v>
      </c>
    </row>
    <row r="17" spans="1:10" ht="63.75" x14ac:dyDescent="0.25">
      <c r="A17" s="20" t="s">
        <v>30</v>
      </c>
      <c r="B17" s="21" t="s">
        <v>17</v>
      </c>
      <c r="C17" s="21" t="s">
        <v>31</v>
      </c>
      <c r="D17" s="21"/>
      <c r="E17" s="21"/>
      <c r="F17" s="22">
        <v>54867900</v>
      </c>
      <c r="G17" s="23"/>
      <c r="H17" s="23">
        <f>H18+H22+H35+H30</f>
        <v>54867.899999999994</v>
      </c>
      <c r="I17" s="23">
        <f t="shared" ref="I17:J17" si="3">I18+I22+I35+I30</f>
        <v>59080.000000000007</v>
      </c>
      <c r="J17" s="23">
        <f t="shared" si="3"/>
        <v>60337.3</v>
      </c>
    </row>
    <row r="18" spans="1:10" ht="25.5" x14ac:dyDescent="0.25">
      <c r="A18" s="20" t="s">
        <v>32</v>
      </c>
      <c r="B18" s="21" t="s">
        <v>17</v>
      </c>
      <c r="C18" s="21" t="s">
        <v>31</v>
      </c>
      <c r="D18" s="21" t="s">
        <v>33</v>
      </c>
      <c r="E18" s="21"/>
      <c r="F18" s="22">
        <v>1375000</v>
      </c>
      <c r="G18" s="23"/>
      <c r="H18" s="23">
        <f>H19</f>
        <v>1375</v>
      </c>
      <c r="I18" s="23">
        <f t="shared" ref="I18:J20" si="4">I19</f>
        <v>1360</v>
      </c>
      <c r="J18" s="23">
        <f t="shared" si="4"/>
        <v>1360</v>
      </c>
    </row>
    <row r="19" spans="1:10" ht="25.5" x14ac:dyDescent="0.25">
      <c r="A19" s="20" t="s">
        <v>34</v>
      </c>
      <c r="B19" s="21" t="s">
        <v>17</v>
      </c>
      <c r="C19" s="21" t="s">
        <v>31</v>
      </c>
      <c r="D19" s="21" t="s">
        <v>35</v>
      </c>
      <c r="E19" s="21"/>
      <c r="F19" s="22">
        <v>1375000</v>
      </c>
      <c r="G19" s="23"/>
      <c r="H19" s="23">
        <f>H20</f>
        <v>1375</v>
      </c>
      <c r="I19" s="23">
        <f t="shared" si="4"/>
        <v>1360</v>
      </c>
      <c r="J19" s="23">
        <f t="shared" si="4"/>
        <v>1360</v>
      </c>
    </row>
    <row r="20" spans="1:10" ht="38.25" x14ac:dyDescent="0.25">
      <c r="A20" s="20" t="s">
        <v>36</v>
      </c>
      <c r="B20" s="21" t="s">
        <v>17</v>
      </c>
      <c r="C20" s="21" t="s">
        <v>31</v>
      </c>
      <c r="D20" s="21" t="s">
        <v>37</v>
      </c>
      <c r="E20" s="21"/>
      <c r="F20" s="22">
        <v>1375000</v>
      </c>
      <c r="G20" s="23"/>
      <c r="H20" s="23">
        <f>H21</f>
        <v>1375</v>
      </c>
      <c r="I20" s="23">
        <f t="shared" si="4"/>
        <v>1360</v>
      </c>
      <c r="J20" s="23">
        <f t="shared" si="4"/>
        <v>1360</v>
      </c>
    </row>
    <row r="21" spans="1:10" ht="76.5" x14ac:dyDescent="0.25">
      <c r="A21" s="20" t="s">
        <v>28</v>
      </c>
      <c r="B21" s="21" t="s">
        <v>17</v>
      </c>
      <c r="C21" s="21" t="s">
        <v>31</v>
      </c>
      <c r="D21" s="21" t="s">
        <v>37</v>
      </c>
      <c r="E21" s="21" t="s">
        <v>29</v>
      </c>
      <c r="F21" s="22">
        <v>1375000</v>
      </c>
      <c r="G21" s="23"/>
      <c r="H21" s="23">
        <v>1375</v>
      </c>
      <c r="I21" s="23">
        <v>1360</v>
      </c>
      <c r="J21" s="23">
        <v>1360</v>
      </c>
    </row>
    <row r="22" spans="1:10" ht="25.5" x14ac:dyDescent="0.25">
      <c r="A22" s="20" t="s">
        <v>38</v>
      </c>
      <c r="B22" s="21" t="s">
        <v>17</v>
      </c>
      <c r="C22" s="21" t="s">
        <v>31</v>
      </c>
      <c r="D22" s="21" t="s">
        <v>39</v>
      </c>
      <c r="E22" s="21"/>
      <c r="F22" s="22">
        <v>1441100</v>
      </c>
      <c r="G22" s="23"/>
      <c r="H22" s="23">
        <f>H23+H26</f>
        <v>1441.1</v>
      </c>
      <c r="I22" s="23">
        <f t="shared" ref="I22:J22" si="5">I23+I26</f>
        <v>1410.3</v>
      </c>
      <c r="J22" s="23">
        <f t="shared" si="5"/>
        <v>1410.3</v>
      </c>
    </row>
    <row r="23" spans="1:10" ht="25.5" x14ac:dyDescent="0.25">
      <c r="A23" s="20" t="s">
        <v>40</v>
      </c>
      <c r="B23" s="21" t="s">
        <v>17</v>
      </c>
      <c r="C23" s="21" t="s">
        <v>31</v>
      </c>
      <c r="D23" s="21" t="s">
        <v>41</v>
      </c>
      <c r="E23" s="21"/>
      <c r="F23" s="22">
        <v>1434300</v>
      </c>
      <c r="G23" s="23"/>
      <c r="H23" s="23">
        <f>H24</f>
        <v>1434.3</v>
      </c>
      <c r="I23" s="23">
        <f t="shared" ref="I23:J24" si="6">I24</f>
        <v>1403.5</v>
      </c>
      <c r="J23" s="23">
        <f t="shared" si="6"/>
        <v>1403.5</v>
      </c>
    </row>
    <row r="24" spans="1:10" ht="102" x14ac:dyDescent="0.25">
      <c r="A24" s="20" t="s">
        <v>42</v>
      </c>
      <c r="B24" s="21" t="s">
        <v>17</v>
      </c>
      <c r="C24" s="21" t="s">
        <v>31</v>
      </c>
      <c r="D24" s="21" t="s">
        <v>43</v>
      </c>
      <c r="E24" s="21"/>
      <c r="F24" s="22">
        <v>1434300</v>
      </c>
      <c r="G24" s="23"/>
      <c r="H24" s="23">
        <f>H25</f>
        <v>1434.3</v>
      </c>
      <c r="I24" s="23">
        <f t="shared" si="6"/>
        <v>1403.5</v>
      </c>
      <c r="J24" s="23">
        <f t="shared" si="6"/>
        <v>1403.5</v>
      </c>
    </row>
    <row r="25" spans="1:10" ht="76.5" x14ac:dyDescent="0.25">
      <c r="A25" s="20" t="s">
        <v>28</v>
      </c>
      <c r="B25" s="21" t="s">
        <v>17</v>
      </c>
      <c r="C25" s="21" t="s">
        <v>31</v>
      </c>
      <c r="D25" s="21" t="s">
        <v>43</v>
      </c>
      <c r="E25" s="21" t="s">
        <v>29</v>
      </c>
      <c r="F25" s="22">
        <v>1434300</v>
      </c>
      <c r="G25" s="23"/>
      <c r="H25" s="23">
        <v>1434.3</v>
      </c>
      <c r="I25" s="23">
        <v>1403.5</v>
      </c>
      <c r="J25" s="23">
        <v>1403.5</v>
      </c>
    </row>
    <row r="26" spans="1:10" ht="38.25" x14ac:dyDescent="0.25">
      <c r="A26" s="20" t="s">
        <v>44</v>
      </c>
      <c r="B26" s="21" t="s">
        <v>17</v>
      </c>
      <c r="C26" s="21" t="s">
        <v>31</v>
      </c>
      <c r="D26" s="21" t="s">
        <v>45</v>
      </c>
      <c r="E26" s="21"/>
      <c r="F26" s="22">
        <v>6800</v>
      </c>
      <c r="G26" s="23"/>
      <c r="H26" s="23">
        <f>H27</f>
        <v>6.8000000000000007</v>
      </c>
      <c r="I26" s="23">
        <f t="shared" ref="I26:J26" si="7">I27</f>
        <v>6.8000000000000007</v>
      </c>
      <c r="J26" s="23">
        <f t="shared" si="7"/>
        <v>6.8000000000000007</v>
      </c>
    </row>
    <row r="27" spans="1:10" ht="25.5" x14ac:dyDescent="0.25">
      <c r="A27" s="20" t="s">
        <v>46</v>
      </c>
      <c r="B27" s="21" t="s">
        <v>17</v>
      </c>
      <c r="C27" s="21" t="s">
        <v>31</v>
      </c>
      <c r="D27" s="21" t="s">
        <v>47</v>
      </c>
      <c r="E27" s="21"/>
      <c r="F27" s="22">
        <v>6800</v>
      </c>
      <c r="G27" s="23"/>
      <c r="H27" s="23">
        <f>H28+H29</f>
        <v>6.8000000000000007</v>
      </c>
      <c r="I27" s="23">
        <f t="shared" ref="I27:J27" si="8">I28+I29</f>
        <v>6.8000000000000007</v>
      </c>
      <c r="J27" s="23">
        <f t="shared" si="8"/>
        <v>6.8000000000000007</v>
      </c>
    </row>
    <row r="28" spans="1:10" ht="76.5" x14ac:dyDescent="0.25">
      <c r="A28" s="20" t="s">
        <v>28</v>
      </c>
      <c r="B28" s="21" t="s">
        <v>17</v>
      </c>
      <c r="C28" s="21" t="s">
        <v>31</v>
      </c>
      <c r="D28" s="21" t="s">
        <v>47</v>
      </c>
      <c r="E28" s="21" t="s">
        <v>29</v>
      </c>
      <c r="F28" s="22">
        <v>6400</v>
      </c>
      <c r="G28" s="23"/>
      <c r="H28" s="23">
        <v>6.4</v>
      </c>
      <c r="I28" s="23">
        <v>6.4</v>
      </c>
      <c r="J28" s="23">
        <v>6.4</v>
      </c>
    </row>
    <row r="29" spans="1:10" ht="38.25" x14ac:dyDescent="0.25">
      <c r="A29" s="20" t="s">
        <v>48</v>
      </c>
      <c r="B29" s="21" t="s">
        <v>17</v>
      </c>
      <c r="C29" s="21" t="s">
        <v>31</v>
      </c>
      <c r="D29" s="21" t="s">
        <v>47</v>
      </c>
      <c r="E29" s="21" t="s">
        <v>49</v>
      </c>
      <c r="F29" s="22">
        <v>400</v>
      </c>
      <c r="G29" s="23"/>
      <c r="H29" s="23">
        <v>0.4</v>
      </c>
      <c r="I29" s="23">
        <v>0.4</v>
      </c>
      <c r="J29" s="23">
        <v>0.4</v>
      </c>
    </row>
    <row r="30" spans="1:10" ht="25.5" x14ac:dyDescent="0.25">
      <c r="A30" s="20" t="s">
        <v>50</v>
      </c>
      <c r="B30" s="21" t="s">
        <v>17</v>
      </c>
      <c r="C30" s="21" t="s">
        <v>31</v>
      </c>
      <c r="D30" s="21" t="s">
        <v>51</v>
      </c>
      <c r="E30" s="21"/>
      <c r="F30" s="22">
        <v>936000</v>
      </c>
      <c r="G30" s="23"/>
      <c r="H30" s="23">
        <f>H31</f>
        <v>936</v>
      </c>
      <c r="I30" s="23">
        <f t="shared" ref="I30:J31" si="9">I31</f>
        <v>936</v>
      </c>
      <c r="J30" s="23">
        <f t="shared" si="9"/>
        <v>936</v>
      </c>
    </row>
    <row r="31" spans="1:10" x14ac:dyDescent="0.25">
      <c r="A31" s="20" t="s">
        <v>52</v>
      </c>
      <c r="B31" s="21" t="s">
        <v>17</v>
      </c>
      <c r="C31" s="21" t="s">
        <v>31</v>
      </c>
      <c r="D31" s="21" t="s">
        <v>53</v>
      </c>
      <c r="E31" s="21"/>
      <c r="F31" s="22">
        <v>936000</v>
      </c>
      <c r="G31" s="23"/>
      <c r="H31" s="23">
        <f>H32</f>
        <v>936</v>
      </c>
      <c r="I31" s="23">
        <f t="shared" si="9"/>
        <v>936</v>
      </c>
      <c r="J31" s="23">
        <f t="shared" si="9"/>
        <v>936</v>
      </c>
    </row>
    <row r="32" spans="1:10" ht="25.5" x14ac:dyDescent="0.25">
      <c r="A32" s="20" t="s">
        <v>54</v>
      </c>
      <c r="B32" s="21" t="s">
        <v>17</v>
      </c>
      <c r="C32" s="21" t="s">
        <v>31</v>
      </c>
      <c r="D32" s="21" t="s">
        <v>55</v>
      </c>
      <c r="E32" s="21"/>
      <c r="F32" s="22">
        <v>936000</v>
      </c>
      <c r="G32" s="23"/>
      <c r="H32" s="23">
        <f>H33+H34</f>
        <v>936</v>
      </c>
      <c r="I32" s="23">
        <f t="shared" ref="I32:J32" si="10">I33+I34</f>
        <v>936</v>
      </c>
      <c r="J32" s="23">
        <f t="shared" si="10"/>
        <v>936</v>
      </c>
    </row>
    <row r="33" spans="1:10" ht="76.5" x14ac:dyDescent="0.25">
      <c r="A33" s="20" t="s">
        <v>28</v>
      </c>
      <c r="B33" s="21" t="s">
        <v>17</v>
      </c>
      <c r="C33" s="21" t="s">
        <v>31</v>
      </c>
      <c r="D33" s="21" t="s">
        <v>55</v>
      </c>
      <c r="E33" s="21" t="s">
        <v>29</v>
      </c>
      <c r="F33" s="22">
        <v>894600</v>
      </c>
      <c r="G33" s="23"/>
      <c r="H33" s="23">
        <v>894.6</v>
      </c>
      <c r="I33" s="23">
        <v>894.6</v>
      </c>
      <c r="J33" s="23">
        <v>894.6</v>
      </c>
    </row>
    <row r="34" spans="1:10" ht="38.25" x14ac:dyDescent="0.25">
      <c r="A34" s="20" t="s">
        <v>48</v>
      </c>
      <c r="B34" s="21" t="s">
        <v>17</v>
      </c>
      <c r="C34" s="21" t="s">
        <v>31</v>
      </c>
      <c r="D34" s="21" t="s">
        <v>55</v>
      </c>
      <c r="E34" s="21" t="s">
        <v>49</v>
      </c>
      <c r="F34" s="22">
        <v>41400</v>
      </c>
      <c r="G34" s="23"/>
      <c r="H34" s="23">
        <v>41.4</v>
      </c>
      <c r="I34" s="23">
        <v>41.4</v>
      </c>
      <c r="J34" s="23">
        <v>41.4</v>
      </c>
    </row>
    <row r="35" spans="1:10" ht="38.25" x14ac:dyDescent="0.25">
      <c r="A35" s="20" t="s">
        <v>22</v>
      </c>
      <c r="B35" s="21" t="s">
        <v>17</v>
      </c>
      <c r="C35" s="21" t="s">
        <v>31</v>
      </c>
      <c r="D35" s="21" t="s">
        <v>23</v>
      </c>
      <c r="E35" s="21"/>
      <c r="F35" s="22">
        <v>51115800</v>
      </c>
      <c r="G35" s="23"/>
      <c r="H35" s="23">
        <f>H36+H40+H46+H43</f>
        <v>51115.799999999996</v>
      </c>
      <c r="I35" s="23">
        <f t="shared" ref="I35:J35" si="11">I36+I40+I46+I43</f>
        <v>55373.700000000004</v>
      </c>
      <c r="J35" s="23">
        <f t="shared" si="11"/>
        <v>56631</v>
      </c>
    </row>
    <row r="36" spans="1:10" x14ac:dyDescent="0.25">
      <c r="A36" s="20" t="s">
        <v>56</v>
      </c>
      <c r="B36" s="21" t="s">
        <v>17</v>
      </c>
      <c r="C36" s="21" t="s">
        <v>31</v>
      </c>
      <c r="D36" s="21" t="s">
        <v>57</v>
      </c>
      <c r="E36" s="21"/>
      <c r="F36" s="22">
        <v>10605700</v>
      </c>
      <c r="G36" s="23"/>
      <c r="H36" s="23">
        <f>H37</f>
        <v>10605.7</v>
      </c>
      <c r="I36" s="23">
        <f t="shared" ref="I36:J36" si="12">I37</f>
        <v>10481.799999999999</v>
      </c>
      <c r="J36" s="23">
        <f t="shared" si="12"/>
        <v>10493.8</v>
      </c>
    </row>
    <row r="37" spans="1:10" ht="51" x14ac:dyDescent="0.25">
      <c r="A37" s="20" t="s">
        <v>58</v>
      </c>
      <c r="B37" s="21" t="s">
        <v>17</v>
      </c>
      <c r="C37" s="21" t="s">
        <v>31</v>
      </c>
      <c r="D37" s="21" t="s">
        <v>59</v>
      </c>
      <c r="E37" s="21"/>
      <c r="F37" s="22">
        <v>10605700</v>
      </c>
      <c r="G37" s="23"/>
      <c r="H37" s="23">
        <f>H38+H39</f>
        <v>10605.7</v>
      </c>
      <c r="I37" s="23">
        <f t="shared" ref="I37:J37" si="13">I38+I39</f>
        <v>10481.799999999999</v>
      </c>
      <c r="J37" s="23">
        <f t="shared" si="13"/>
        <v>10493.8</v>
      </c>
    </row>
    <row r="38" spans="1:10" ht="76.5" x14ac:dyDescent="0.25">
      <c r="A38" s="20" t="s">
        <v>28</v>
      </c>
      <c r="B38" s="21" t="s">
        <v>17</v>
      </c>
      <c r="C38" s="21" t="s">
        <v>31</v>
      </c>
      <c r="D38" s="21" t="s">
        <v>59</v>
      </c>
      <c r="E38" s="21" t="s">
        <v>29</v>
      </c>
      <c r="F38" s="22">
        <v>7367300</v>
      </c>
      <c r="G38" s="23"/>
      <c r="H38" s="23">
        <v>7367.3</v>
      </c>
      <c r="I38" s="23">
        <v>7668.8</v>
      </c>
      <c r="J38" s="23">
        <v>7675.8</v>
      </c>
    </row>
    <row r="39" spans="1:10" ht="38.25" x14ac:dyDescent="0.25">
      <c r="A39" s="20" t="s">
        <v>48</v>
      </c>
      <c r="B39" s="21" t="s">
        <v>17</v>
      </c>
      <c r="C39" s="21" t="s">
        <v>31</v>
      </c>
      <c r="D39" s="21" t="s">
        <v>59</v>
      </c>
      <c r="E39" s="21" t="s">
        <v>49</v>
      </c>
      <c r="F39" s="22">
        <v>3238400</v>
      </c>
      <c r="G39" s="23"/>
      <c r="H39" s="23">
        <v>3238.4</v>
      </c>
      <c r="I39" s="23">
        <v>2813</v>
      </c>
      <c r="J39" s="23">
        <v>2818</v>
      </c>
    </row>
    <row r="40" spans="1:10" ht="38.25" x14ac:dyDescent="0.25">
      <c r="A40" s="20" t="s">
        <v>60</v>
      </c>
      <c r="B40" s="21" t="s">
        <v>17</v>
      </c>
      <c r="C40" s="21" t="s">
        <v>31</v>
      </c>
      <c r="D40" s="21" t="s">
        <v>61</v>
      </c>
      <c r="E40" s="21"/>
      <c r="F40" s="22">
        <v>3813200</v>
      </c>
      <c r="G40" s="23"/>
      <c r="H40" s="23">
        <f>H41</f>
        <v>3813.2</v>
      </c>
      <c r="I40" s="23">
        <f t="shared" ref="I40:J41" si="14">I41</f>
        <v>4025.1</v>
      </c>
      <c r="J40" s="23">
        <f t="shared" si="14"/>
        <v>4174.3999999999996</v>
      </c>
    </row>
    <row r="41" spans="1:10" ht="25.5" x14ac:dyDescent="0.25">
      <c r="A41" s="20" t="s">
        <v>62</v>
      </c>
      <c r="B41" s="21" t="s">
        <v>17</v>
      </c>
      <c r="C41" s="21" t="s">
        <v>31</v>
      </c>
      <c r="D41" s="21" t="s">
        <v>63</v>
      </c>
      <c r="E41" s="21"/>
      <c r="F41" s="22">
        <v>3813200</v>
      </c>
      <c r="G41" s="23"/>
      <c r="H41" s="23">
        <f>H42</f>
        <v>3813.2</v>
      </c>
      <c r="I41" s="23">
        <f t="shared" si="14"/>
        <v>4025.1</v>
      </c>
      <c r="J41" s="23">
        <f t="shared" si="14"/>
        <v>4174.3999999999996</v>
      </c>
    </row>
    <row r="42" spans="1:10" ht="76.5" x14ac:dyDescent="0.25">
      <c r="A42" s="20" t="s">
        <v>28</v>
      </c>
      <c r="B42" s="21" t="s">
        <v>17</v>
      </c>
      <c r="C42" s="21" t="s">
        <v>31</v>
      </c>
      <c r="D42" s="21" t="s">
        <v>63</v>
      </c>
      <c r="E42" s="21" t="s">
        <v>29</v>
      </c>
      <c r="F42" s="22">
        <v>3813200</v>
      </c>
      <c r="G42" s="23"/>
      <c r="H42" s="23">
        <v>3813.2</v>
      </c>
      <c r="I42" s="23">
        <v>4025.1</v>
      </c>
      <c r="J42" s="23">
        <v>4174.3999999999996</v>
      </c>
    </row>
    <row r="43" spans="1:10" x14ac:dyDescent="0.25">
      <c r="A43" s="20"/>
      <c r="B43" s="21" t="s">
        <v>17</v>
      </c>
      <c r="C43" s="21" t="s">
        <v>31</v>
      </c>
      <c r="D43" s="21" t="s">
        <v>64</v>
      </c>
      <c r="E43" s="21"/>
      <c r="F43" s="22"/>
      <c r="G43" s="23"/>
      <c r="H43" s="23">
        <f>H44</f>
        <v>0</v>
      </c>
      <c r="I43" s="23">
        <f t="shared" ref="I43:J44" si="15">I44</f>
        <v>30</v>
      </c>
      <c r="J43" s="23">
        <f t="shared" si="15"/>
        <v>30</v>
      </c>
    </row>
    <row r="44" spans="1:10" x14ac:dyDescent="0.25">
      <c r="A44" s="20"/>
      <c r="B44" s="21" t="s">
        <v>17</v>
      </c>
      <c r="C44" s="21" t="s">
        <v>31</v>
      </c>
      <c r="D44" s="21" t="s">
        <v>65</v>
      </c>
      <c r="E44" s="21"/>
      <c r="F44" s="22"/>
      <c r="G44" s="23"/>
      <c r="H44" s="23">
        <f>H45</f>
        <v>0</v>
      </c>
      <c r="I44" s="23">
        <f t="shared" si="15"/>
        <v>30</v>
      </c>
      <c r="J44" s="23">
        <f t="shared" si="15"/>
        <v>30</v>
      </c>
    </row>
    <row r="45" spans="1:10" ht="38.25" x14ac:dyDescent="0.25">
      <c r="A45" s="20" t="s">
        <v>48</v>
      </c>
      <c r="B45" s="21" t="s">
        <v>17</v>
      </c>
      <c r="C45" s="21" t="s">
        <v>31</v>
      </c>
      <c r="D45" s="21" t="s">
        <v>65</v>
      </c>
      <c r="E45" s="21" t="s">
        <v>49</v>
      </c>
      <c r="F45" s="22"/>
      <c r="G45" s="23"/>
      <c r="H45" s="23"/>
      <c r="I45" s="23">
        <v>30</v>
      </c>
      <c r="J45" s="23">
        <v>30</v>
      </c>
    </row>
    <row r="46" spans="1:10" ht="25.5" x14ac:dyDescent="0.25">
      <c r="A46" s="20" t="s">
        <v>24</v>
      </c>
      <c r="B46" s="21" t="s">
        <v>17</v>
      </c>
      <c r="C46" s="21" t="s">
        <v>31</v>
      </c>
      <c r="D46" s="21" t="s">
        <v>25</v>
      </c>
      <c r="E46" s="21"/>
      <c r="F46" s="22">
        <v>36696900</v>
      </c>
      <c r="G46" s="23"/>
      <c r="H46" s="23">
        <f>H47</f>
        <v>36696.899999999994</v>
      </c>
      <c r="I46" s="23">
        <f t="shared" ref="I46:J46" si="16">I47</f>
        <v>40836.800000000003</v>
      </c>
      <c r="J46" s="23">
        <f t="shared" si="16"/>
        <v>41932.800000000003</v>
      </c>
    </row>
    <row r="47" spans="1:10" ht="25.5" x14ac:dyDescent="0.25">
      <c r="A47" s="20" t="s">
        <v>66</v>
      </c>
      <c r="B47" s="21" t="s">
        <v>17</v>
      </c>
      <c r="C47" s="21" t="s">
        <v>31</v>
      </c>
      <c r="D47" s="21" t="s">
        <v>67</v>
      </c>
      <c r="E47" s="21"/>
      <c r="F47" s="22">
        <v>36696900</v>
      </c>
      <c r="G47" s="23"/>
      <c r="H47" s="23">
        <f>H48+H49</f>
        <v>36696.899999999994</v>
      </c>
      <c r="I47" s="23">
        <f t="shared" ref="I47:J47" si="17">I48+I49</f>
        <v>40836.800000000003</v>
      </c>
      <c r="J47" s="23">
        <f t="shared" si="17"/>
        <v>41932.800000000003</v>
      </c>
    </row>
    <row r="48" spans="1:10" ht="76.5" x14ac:dyDescent="0.25">
      <c r="A48" s="20" t="s">
        <v>28</v>
      </c>
      <c r="B48" s="21" t="s">
        <v>17</v>
      </c>
      <c r="C48" s="21" t="s">
        <v>31</v>
      </c>
      <c r="D48" s="21" t="s">
        <v>67</v>
      </c>
      <c r="E48" s="21" t="s">
        <v>29</v>
      </c>
      <c r="F48" s="22">
        <v>33335200</v>
      </c>
      <c r="G48" s="23"/>
      <c r="H48" s="23">
        <v>33335.199999999997</v>
      </c>
      <c r="I48" s="23">
        <v>36847.4</v>
      </c>
      <c r="J48" s="23">
        <v>36847.4</v>
      </c>
    </row>
    <row r="49" spans="1:10" ht="38.25" x14ac:dyDescent="0.25">
      <c r="A49" s="20" t="s">
        <v>48</v>
      </c>
      <c r="B49" s="21" t="s">
        <v>17</v>
      </c>
      <c r="C49" s="21" t="s">
        <v>31</v>
      </c>
      <c r="D49" s="21" t="s">
        <v>67</v>
      </c>
      <c r="E49" s="21" t="s">
        <v>49</v>
      </c>
      <c r="F49" s="22">
        <v>3361700</v>
      </c>
      <c r="G49" s="23"/>
      <c r="H49" s="23">
        <v>3361.7</v>
      </c>
      <c r="I49" s="23">
        <v>3989.4</v>
      </c>
      <c r="J49" s="23">
        <v>5085.3999999999996</v>
      </c>
    </row>
    <row r="50" spans="1:10" x14ac:dyDescent="0.25">
      <c r="A50" s="20" t="s">
        <v>68</v>
      </c>
      <c r="B50" s="21" t="s">
        <v>17</v>
      </c>
      <c r="C50" s="21" t="s">
        <v>69</v>
      </c>
      <c r="D50" s="21"/>
      <c r="E50" s="21"/>
      <c r="F50" s="22">
        <v>20800</v>
      </c>
      <c r="G50" s="23"/>
      <c r="H50" s="23">
        <f>H51</f>
        <v>20.8</v>
      </c>
      <c r="I50" s="23">
        <f t="shared" ref="I50:J51" si="18">I51</f>
        <v>11.3</v>
      </c>
      <c r="J50" s="23">
        <f t="shared" si="18"/>
        <v>96.1</v>
      </c>
    </row>
    <row r="51" spans="1:10" ht="25.5" x14ac:dyDescent="0.25">
      <c r="A51" s="20" t="s">
        <v>70</v>
      </c>
      <c r="B51" s="21" t="s">
        <v>17</v>
      </c>
      <c r="C51" s="21" t="s">
        <v>69</v>
      </c>
      <c r="D51" s="21" t="s">
        <v>71</v>
      </c>
      <c r="E51" s="21"/>
      <c r="F51" s="22">
        <v>20800</v>
      </c>
      <c r="G51" s="23"/>
      <c r="H51" s="23">
        <f>H52</f>
        <v>20.8</v>
      </c>
      <c r="I51" s="23">
        <f t="shared" si="18"/>
        <v>11.3</v>
      </c>
      <c r="J51" s="23">
        <f t="shared" si="18"/>
        <v>96.1</v>
      </c>
    </row>
    <row r="52" spans="1:10" ht="38.25" x14ac:dyDescent="0.25">
      <c r="A52" s="20" t="s">
        <v>48</v>
      </c>
      <c r="B52" s="21" t="s">
        <v>17</v>
      </c>
      <c r="C52" s="21" t="s">
        <v>69</v>
      </c>
      <c r="D52" s="21" t="s">
        <v>71</v>
      </c>
      <c r="E52" s="21" t="s">
        <v>49</v>
      </c>
      <c r="F52" s="22">
        <v>20800</v>
      </c>
      <c r="G52" s="23"/>
      <c r="H52" s="23">
        <v>20.8</v>
      </c>
      <c r="I52" s="23">
        <v>11.3</v>
      </c>
      <c r="J52" s="23">
        <v>96.1</v>
      </c>
    </row>
    <row r="53" spans="1:10" x14ac:dyDescent="0.25">
      <c r="A53" s="20" t="s">
        <v>72</v>
      </c>
      <c r="B53" s="21" t="s">
        <v>17</v>
      </c>
      <c r="C53" s="21" t="s">
        <v>73</v>
      </c>
      <c r="D53" s="21"/>
      <c r="E53" s="21"/>
      <c r="F53" s="22">
        <v>400000</v>
      </c>
      <c r="G53" s="23"/>
      <c r="H53" s="23">
        <f>H54</f>
        <v>400</v>
      </c>
      <c r="I53" s="23">
        <f t="shared" ref="I53:J54" si="19">I54</f>
        <v>400</v>
      </c>
      <c r="J53" s="23">
        <f t="shared" si="19"/>
        <v>400</v>
      </c>
    </row>
    <row r="54" spans="1:10" ht="25.5" x14ac:dyDescent="0.25">
      <c r="A54" s="20" t="s">
        <v>70</v>
      </c>
      <c r="B54" s="21" t="s">
        <v>17</v>
      </c>
      <c r="C54" s="21" t="s">
        <v>73</v>
      </c>
      <c r="D54" s="21" t="s">
        <v>71</v>
      </c>
      <c r="E54" s="21"/>
      <c r="F54" s="22">
        <v>400000</v>
      </c>
      <c r="G54" s="23"/>
      <c r="H54" s="23">
        <f>H55</f>
        <v>400</v>
      </c>
      <c r="I54" s="23">
        <f t="shared" si="19"/>
        <v>400</v>
      </c>
      <c r="J54" s="23">
        <f t="shared" si="19"/>
        <v>400</v>
      </c>
    </row>
    <row r="55" spans="1:10" x14ac:dyDescent="0.25">
      <c r="A55" s="20" t="s">
        <v>74</v>
      </c>
      <c r="B55" s="21" t="s">
        <v>17</v>
      </c>
      <c r="C55" s="21" t="s">
        <v>73</v>
      </c>
      <c r="D55" s="21" t="s">
        <v>71</v>
      </c>
      <c r="E55" s="21" t="s">
        <v>75</v>
      </c>
      <c r="F55" s="22">
        <v>400000</v>
      </c>
      <c r="G55" s="23"/>
      <c r="H55" s="23">
        <v>400</v>
      </c>
      <c r="I55" s="23">
        <v>400</v>
      </c>
      <c r="J55" s="23">
        <v>400</v>
      </c>
    </row>
    <row r="56" spans="1:10" x14ac:dyDescent="0.25">
      <c r="A56" s="20" t="s">
        <v>76</v>
      </c>
      <c r="B56" s="21" t="s">
        <v>17</v>
      </c>
      <c r="C56" s="21" t="s">
        <v>77</v>
      </c>
      <c r="D56" s="21"/>
      <c r="E56" s="21"/>
      <c r="F56" s="22">
        <v>36854900</v>
      </c>
      <c r="G56" s="23">
        <v>-50</v>
      </c>
      <c r="H56" s="23">
        <f>H57+H63+H67+H75+H94+H86</f>
        <v>36804.9</v>
      </c>
      <c r="I56" s="23">
        <f t="shared" ref="I56:J56" si="20">I57+I63+I67+I75+I94+I86</f>
        <v>39899</v>
      </c>
      <c r="J56" s="23">
        <f t="shared" si="20"/>
        <v>41769</v>
      </c>
    </row>
    <row r="57" spans="1:10" ht="25.5" x14ac:dyDescent="0.25">
      <c r="A57" s="20" t="s">
        <v>38</v>
      </c>
      <c r="B57" s="21" t="s">
        <v>17</v>
      </c>
      <c r="C57" s="21" t="s">
        <v>77</v>
      </c>
      <c r="D57" s="21" t="s">
        <v>39</v>
      </c>
      <c r="E57" s="21"/>
      <c r="F57" s="22">
        <v>318000</v>
      </c>
      <c r="G57" s="23"/>
      <c r="H57" s="23">
        <f>H58</f>
        <v>318</v>
      </c>
      <c r="I57" s="23">
        <f t="shared" ref="I57:J57" si="21">I58</f>
        <v>323</v>
      </c>
      <c r="J57" s="23">
        <f t="shared" si="21"/>
        <v>323</v>
      </c>
    </row>
    <row r="58" spans="1:10" ht="25.5" x14ac:dyDescent="0.25">
      <c r="A58" s="20" t="s">
        <v>40</v>
      </c>
      <c r="B58" s="21" t="s">
        <v>17</v>
      </c>
      <c r="C58" s="21" t="s">
        <v>77</v>
      </c>
      <c r="D58" s="21" t="s">
        <v>41</v>
      </c>
      <c r="E58" s="21"/>
      <c r="F58" s="22">
        <v>318000</v>
      </c>
      <c r="G58" s="23"/>
      <c r="H58" s="23">
        <f>H59+H61</f>
        <v>318</v>
      </c>
      <c r="I58" s="23">
        <f t="shared" ref="I58:J58" si="22">I59+I61</f>
        <v>323</v>
      </c>
      <c r="J58" s="23">
        <f t="shared" si="22"/>
        <v>323</v>
      </c>
    </row>
    <row r="59" spans="1:10" ht="25.5" x14ac:dyDescent="0.25">
      <c r="A59" s="20" t="s">
        <v>78</v>
      </c>
      <c r="B59" s="21" t="s">
        <v>17</v>
      </c>
      <c r="C59" s="21" t="s">
        <v>77</v>
      </c>
      <c r="D59" s="21" t="s">
        <v>79</v>
      </c>
      <c r="E59" s="21"/>
      <c r="F59" s="22">
        <v>45000</v>
      </c>
      <c r="G59" s="23"/>
      <c r="H59" s="23">
        <f>H60</f>
        <v>45</v>
      </c>
      <c r="I59" s="23">
        <f t="shared" ref="I59:J59" si="23">I60</f>
        <v>50</v>
      </c>
      <c r="J59" s="23">
        <f t="shared" si="23"/>
        <v>50</v>
      </c>
    </row>
    <row r="60" spans="1:10" ht="38.25" x14ac:dyDescent="0.25">
      <c r="A60" s="20" t="s">
        <v>48</v>
      </c>
      <c r="B60" s="21" t="s">
        <v>17</v>
      </c>
      <c r="C60" s="21" t="s">
        <v>77</v>
      </c>
      <c r="D60" s="21" t="s">
        <v>79</v>
      </c>
      <c r="E60" s="21" t="s">
        <v>49</v>
      </c>
      <c r="F60" s="22">
        <v>45000</v>
      </c>
      <c r="G60" s="23"/>
      <c r="H60" s="23">
        <v>45</v>
      </c>
      <c r="I60" s="23">
        <v>50</v>
      </c>
      <c r="J60" s="23">
        <v>50</v>
      </c>
    </row>
    <row r="61" spans="1:10" ht="102" x14ac:dyDescent="0.25">
      <c r="A61" s="20" t="s">
        <v>42</v>
      </c>
      <c r="B61" s="21" t="s">
        <v>17</v>
      </c>
      <c r="C61" s="21" t="s">
        <v>77</v>
      </c>
      <c r="D61" s="21" t="s">
        <v>43</v>
      </c>
      <c r="E61" s="21"/>
      <c r="F61" s="22">
        <v>273000</v>
      </c>
      <c r="G61" s="23"/>
      <c r="H61" s="23">
        <f>H62</f>
        <v>273</v>
      </c>
      <c r="I61" s="23">
        <f t="shared" ref="I61:J61" si="24">I62</f>
        <v>273</v>
      </c>
      <c r="J61" s="23">
        <f t="shared" si="24"/>
        <v>273</v>
      </c>
    </row>
    <row r="62" spans="1:10" ht="76.5" x14ac:dyDescent="0.25">
      <c r="A62" s="20" t="s">
        <v>28</v>
      </c>
      <c r="B62" s="21" t="s">
        <v>17</v>
      </c>
      <c r="C62" s="21" t="s">
        <v>77</v>
      </c>
      <c r="D62" s="21" t="s">
        <v>43</v>
      </c>
      <c r="E62" s="21" t="s">
        <v>29</v>
      </c>
      <c r="F62" s="22">
        <v>273000</v>
      </c>
      <c r="G62" s="23"/>
      <c r="H62" s="23">
        <v>273</v>
      </c>
      <c r="I62" s="23">
        <v>273</v>
      </c>
      <c r="J62" s="23">
        <v>273</v>
      </c>
    </row>
    <row r="63" spans="1:10" ht="38.25" x14ac:dyDescent="0.25">
      <c r="A63" s="20" t="s">
        <v>80</v>
      </c>
      <c r="B63" s="21" t="s">
        <v>17</v>
      </c>
      <c r="C63" s="21" t="s">
        <v>77</v>
      </c>
      <c r="D63" s="21" t="s">
        <v>81</v>
      </c>
      <c r="E63" s="21"/>
      <c r="F63" s="22">
        <v>180000</v>
      </c>
      <c r="G63" s="23"/>
      <c r="H63" s="23">
        <f>H64</f>
        <v>180</v>
      </c>
      <c r="I63" s="23">
        <f t="shared" ref="I63:J65" si="25">I64</f>
        <v>190</v>
      </c>
      <c r="J63" s="23">
        <f t="shared" si="25"/>
        <v>200</v>
      </c>
    </row>
    <row r="64" spans="1:10" x14ac:dyDescent="0.25">
      <c r="A64" s="20" t="s">
        <v>82</v>
      </c>
      <c r="B64" s="21" t="s">
        <v>17</v>
      </c>
      <c r="C64" s="21" t="s">
        <v>77</v>
      </c>
      <c r="D64" s="21" t="s">
        <v>83</v>
      </c>
      <c r="E64" s="21"/>
      <c r="F64" s="22">
        <v>180000</v>
      </c>
      <c r="G64" s="23"/>
      <c r="H64" s="23">
        <f>H65</f>
        <v>180</v>
      </c>
      <c r="I64" s="23">
        <f t="shared" si="25"/>
        <v>190</v>
      </c>
      <c r="J64" s="23">
        <f t="shared" si="25"/>
        <v>200</v>
      </c>
    </row>
    <row r="65" spans="1:10" ht="63.75" x14ac:dyDescent="0.25">
      <c r="A65" s="20" t="s">
        <v>84</v>
      </c>
      <c r="B65" s="21" t="s">
        <v>17</v>
      </c>
      <c r="C65" s="21" t="s">
        <v>77</v>
      </c>
      <c r="D65" s="21" t="s">
        <v>85</v>
      </c>
      <c r="E65" s="21"/>
      <c r="F65" s="22">
        <v>180000</v>
      </c>
      <c r="G65" s="23"/>
      <c r="H65" s="23">
        <f>H66</f>
        <v>180</v>
      </c>
      <c r="I65" s="23">
        <f t="shared" si="25"/>
        <v>190</v>
      </c>
      <c r="J65" s="23">
        <f t="shared" si="25"/>
        <v>200</v>
      </c>
    </row>
    <row r="66" spans="1:10" ht="38.25" x14ac:dyDescent="0.25">
      <c r="A66" s="20" t="s">
        <v>48</v>
      </c>
      <c r="B66" s="21" t="s">
        <v>17</v>
      </c>
      <c r="C66" s="21" t="s">
        <v>77</v>
      </c>
      <c r="D66" s="21" t="s">
        <v>85</v>
      </c>
      <c r="E66" s="21" t="s">
        <v>49</v>
      </c>
      <c r="F66" s="22">
        <v>180000</v>
      </c>
      <c r="G66" s="23"/>
      <c r="H66" s="23">
        <v>180</v>
      </c>
      <c r="I66" s="23">
        <v>190</v>
      </c>
      <c r="J66" s="23">
        <v>200</v>
      </c>
    </row>
    <row r="67" spans="1:10" ht="25.5" x14ac:dyDescent="0.25">
      <c r="A67" s="20" t="s">
        <v>50</v>
      </c>
      <c r="B67" s="21" t="s">
        <v>17</v>
      </c>
      <c r="C67" s="21" t="s">
        <v>77</v>
      </c>
      <c r="D67" s="21" t="s">
        <v>51</v>
      </c>
      <c r="E67" s="21"/>
      <c r="F67" s="22">
        <v>1552000</v>
      </c>
      <c r="G67" s="23"/>
      <c r="H67" s="23">
        <f>H68+H71</f>
        <v>1552</v>
      </c>
      <c r="I67" s="23">
        <f t="shared" ref="I67:J67" si="26">I68+I71</f>
        <v>2620</v>
      </c>
      <c r="J67" s="23">
        <f t="shared" si="26"/>
        <v>3220</v>
      </c>
    </row>
    <row r="68" spans="1:10" ht="38.25" x14ac:dyDescent="0.25">
      <c r="A68" s="20" t="s">
        <v>86</v>
      </c>
      <c r="B68" s="21" t="s">
        <v>17</v>
      </c>
      <c r="C68" s="21" t="s">
        <v>77</v>
      </c>
      <c r="D68" s="21" t="s">
        <v>87</v>
      </c>
      <c r="E68" s="21"/>
      <c r="F68" s="22">
        <v>1000000</v>
      </c>
      <c r="G68" s="23"/>
      <c r="H68" s="23">
        <f>H69</f>
        <v>1000</v>
      </c>
      <c r="I68" s="23">
        <f t="shared" ref="I68:J69" si="27">I69</f>
        <v>600</v>
      </c>
      <c r="J68" s="23">
        <f t="shared" si="27"/>
        <v>1000</v>
      </c>
    </row>
    <row r="69" spans="1:10" ht="38.25" x14ac:dyDescent="0.25">
      <c r="A69" s="20" t="s">
        <v>88</v>
      </c>
      <c r="B69" s="21" t="s">
        <v>17</v>
      </c>
      <c r="C69" s="21" t="s">
        <v>77</v>
      </c>
      <c r="D69" s="21" t="s">
        <v>89</v>
      </c>
      <c r="E69" s="21"/>
      <c r="F69" s="22">
        <v>1000000</v>
      </c>
      <c r="G69" s="23"/>
      <c r="H69" s="23">
        <f>H70</f>
        <v>1000</v>
      </c>
      <c r="I69" s="23">
        <f t="shared" si="27"/>
        <v>600</v>
      </c>
      <c r="J69" s="23">
        <f t="shared" si="27"/>
        <v>1000</v>
      </c>
    </row>
    <row r="70" spans="1:10" ht="38.25" x14ac:dyDescent="0.25">
      <c r="A70" s="20" t="s">
        <v>48</v>
      </c>
      <c r="B70" s="21" t="s">
        <v>17</v>
      </c>
      <c r="C70" s="21" t="s">
        <v>77</v>
      </c>
      <c r="D70" s="21" t="s">
        <v>89</v>
      </c>
      <c r="E70" s="21" t="s">
        <v>49</v>
      </c>
      <c r="F70" s="22">
        <v>1000000</v>
      </c>
      <c r="G70" s="23"/>
      <c r="H70" s="23">
        <v>1000</v>
      </c>
      <c r="I70" s="23">
        <v>600</v>
      </c>
      <c r="J70" s="23">
        <v>1000</v>
      </c>
    </row>
    <row r="71" spans="1:10" ht="25.5" x14ac:dyDescent="0.25">
      <c r="A71" s="20" t="s">
        <v>90</v>
      </c>
      <c r="B71" s="21" t="s">
        <v>17</v>
      </c>
      <c r="C71" s="21" t="s">
        <v>77</v>
      </c>
      <c r="D71" s="21" t="s">
        <v>91</v>
      </c>
      <c r="E71" s="21"/>
      <c r="F71" s="22">
        <v>552000</v>
      </c>
      <c r="G71" s="23"/>
      <c r="H71" s="23">
        <f>H72</f>
        <v>552</v>
      </c>
      <c r="I71" s="23">
        <f t="shared" ref="I71:J71" si="28">I72</f>
        <v>2020</v>
      </c>
      <c r="J71" s="23">
        <f t="shared" si="28"/>
        <v>2220</v>
      </c>
    </row>
    <row r="72" spans="1:10" ht="38.25" x14ac:dyDescent="0.25">
      <c r="A72" s="20" t="s">
        <v>92</v>
      </c>
      <c r="B72" s="21" t="s">
        <v>17</v>
      </c>
      <c r="C72" s="21" t="s">
        <v>77</v>
      </c>
      <c r="D72" s="21" t="s">
        <v>93</v>
      </c>
      <c r="E72" s="21"/>
      <c r="F72" s="22">
        <v>552000</v>
      </c>
      <c r="G72" s="23"/>
      <c r="H72" s="23">
        <f>H73+H74</f>
        <v>552</v>
      </c>
      <c r="I72" s="23">
        <f t="shared" ref="I72:J72" si="29">I73+I74</f>
        <v>2020</v>
      </c>
      <c r="J72" s="23">
        <f t="shared" si="29"/>
        <v>2220</v>
      </c>
    </row>
    <row r="73" spans="1:10" ht="38.25" x14ac:dyDescent="0.25">
      <c r="A73" s="20" t="s">
        <v>48</v>
      </c>
      <c r="B73" s="21" t="s">
        <v>17</v>
      </c>
      <c r="C73" s="21" t="s">
        <v>77</v>
      </c>
      <c r="D73" s="21" t="s">
        <v>93</v>
      </c>
      <c r="E73" s="21" t="s">
        <v>49</v>
      </c>
      <c r="F73" s="22">
        <v>20000</v>
      </c>
      <c r="G73" s="23"/>
      <c r="H73" s="23">
        <v>20</v>
      </c>
      <c r="I73" s="23">
        <v>20</v>
      </c>
      <c r="J73" s="23">
        <v>20</v>
      </c>
    </row>
    <row r="74" spans="1:10" x14ac:dyDescent="0.25">
      <c r="A74" s="20" t="s">
        <v>74</v>
      </c>
      <c r="B74" s="21" t="s">
        <v>17</v>
      </c>
      <c r="C74" s="21" t="s">
        <v>77</v>
      </c>
      <c r="D74" s="21" t="s">
        <v>93</v>
      </c>
      <c r="E74" s="21" t="s">
        <v>75</v>
      </c>
      <c r="F74" s="22">
        <v>532000</v>
      </c>
      <c r="G74" s="23"/>
      <c r="H74" s="23">
        <v>532</v>
      </c>
      <c r="I74" s="23">
        <v>2000</v>
      </c>
      <c r="J74" s="23">
        <v>2200</v>
      </c>
    </row>
    <row r="75" spans="1:10" ht="38.25" x14ac:dyDescent="0.25">
      <c r="A75" s="20" t="s">
        <v>22</v>
      </c>
      <c r="B75" s="21" t="s">
        <v>17</v>
      </c>
      <c r="C75" s="21" t="s">
        <v>77</v>
      </c>
      <c r="D75" s="21" t="s">
        <v>23</v>
      </c>
      <c r="E75" s="21"/>
      <c r="F75" s="22">
        <v>821000</v>
      </c>
      <c r="G75" s="23"/>
      <c r="H75" s="23">
        <f>H76</f>
        <v>821</v>
      </c>
      <c r="I75" s="23">
        <f t="shared" ref="I75:J75" si="30">I76</f>
        <v>798</v>
      </c>
      <c r="J75" s="23">
        <f t="shared" si="30"/>
        <v>813</v>
      </c>
    </row>
    <row r="76" spans="1:10" ht="25.5" x14ac:dyDescent="0.25">
      <c r="A76" s="20" t="s">
        <v>24</v>
      </c>
      <c r="B76" s="21" t="s">
        <v>17</v>
      </c>
      <c r="C76" s="21" t="s">
        <v>77</v>
      </c>
      <c r="D76" s="21" t="s">
        <v>25</v>
      </c>
      <c r="E76" s="21"/>
      <c r="F76" s="22">
        <v>821000</v>
      </c>
      <c r="G76" s="23"/>
      <c r="H76" s="23">
        <f>H77+H79+H82+H84</f>
        <v>821</v>
      </c>
      <c r="I76" s="23">
        <f t="shared" ref="I76:J76" si="31">I77+I79+I82+I84</f>
        <v>798</v>
      </c>
      <c r="J76" s="23">
        <f t="shared" si="31"/>
        <v>813</v>
      </c>
    </row>
    <row r="77" spans="1:10" ht="25.5" x14ac:dyDescent="0.25">
      <c r="A77" s="20" t="s">
        <v>66</v>
      </c>
      <c r="B77" s="21" t="s">
        <v>17</v>
      </c>
      <c r="C77" s="21" t="s">
        <v>77</v>
      </c>
      <c r="D77" s="21" t="s">
        <v>67</v>
      </c>
      <c r="E77" s="21"/>
      <c r="F77" s="22">
        <v>280000</v>
      </c>
      <c r="G77" s="23"/>
      <c r="H77" s="23">
        <f>H78</f>
        <v>280</v>
      </c>
      <c r="I77" s="23">
        <f t="shared" ref="I77:J77" si="32">I78</f>
        <v>320</v>
      </c>
      <c r="J77" s="23">
        <f t="shared" si="32"/>
        <v>330</v>
      </c>
    </row>
    <row r="78" spans="1:10" ht="38.25" x14ac:dyDescent="0.25">
      <c r="A78" s="20" t="s">
        <v>48</v>
      </c>
      <c r="B78" s="21" t="s">
        <v>17</v>
      </c>
      <c r="C78" s="21" t="s">
        <v>77</v>
      </c>
      <c r="D78" s="21" t="s">
        <v>67</v>
      </c>
      <c r="E78" s="21" t="s">
        <v>49</v>
      </c>
      <c r="F78" s="22">
        <v>280000</v>
      </c>
      <c r="G78" s="23"/>
      <c r="H78" s="23">
        <v>280</v>
      </c>
      <c r="I78" s="23">
        <v>320</v>
      </c>
      <c r="J78" s="23">
        <v>330</v>
      </c>
    </row>
    <row r="79" spans="1:10" ht="38.25" x14ac:dyDescent="0.25">
      <c r="A79" s="20" t="s">
        <v>94</v>
      </c>
      <c r="B79" s="21" t="s">
        <v>17</v>
      </c>
      <c r="C79" s="21" t="s">
        <v>77</v>
      </c>
      <c r="D79" s="21" t="s">
        <v>95</v>
      </c>
      <c r="E79" s="21"/>
      <c r="F79" s="22">
        <v>368000</v>
      </c>
      <c r="G79" s="23"/>
      <c r="H79" s="23">
        <f>H80+H81</f>
        <v>368</v>
      </c>
      <c r="I79" s="23">
        <f t="shared" ref="I79:J79" si="33">I80+I81</f>
        <v>408</v>
      </c>
      <c r="J79" s="23">
        <f t="shared" si="33"/>
        <v>408</v>
      </c>
    </row>
    <row r="80" spans="1:10" ht="38.25" x14ac:dyDescent="0.25">
      <c r="A80" s="20" t="s">
        <v>48</v>
      </c>
      <c r="B80" s="21" t="s">
        <v>17</v>
      </c>
      <c r="C80" s="21" t="s">
        <v>77</v>
      </c>
      <c r="D80" s="21" t="s">
        <v>95</v>
      </c>
      <c r="E80" s="21" t="s">
        <v>49</v>
      </c>
      <c r="F80" s="22">
        <v>310000</v>
      </c>
      <c r="G80" s="23"/>
      <c r="H80" s="23">
        <v>310</v>
      </c>
      <c r="I80" s="23">
        <v>350</v>
      </c>
      <c r="J80" s="23">
        <v>350</v>
      </c>
    </row>
    <row r="81" spans="1:10" x14ac:dyDescent="0.25">
      <c r="A81" s="20" t="s">
        <v>74</v>
      </c>
      <c r="B81" s="21" t="s">
        <v>17</v>
      </c>
      <c r="C81" s="21" t="s">
        <v>77</v>
      </c>
      <c r="D81" s="21" t="s">
        <v>95</v>
      </c>
      <c r="E81" s="21" t="s">
        <v>75</v>
      </c>
      <c r="F81" s="22">
        <v>58000</v>
      </c>
      <c r="G81" s="23"/>
      <c r="H81" s="23">
        <v>58</v>
      </c>
      <c r="I81" s="23">
        <v>58</v>
      </c>
      <c r="J81" s="23">
        <v>58</v>
      </c>
    </row>
    <row r="82" spans="1:10" ht="51" x14ac:dyDescent="0.25">
      <c r="A82" s="20" t="s">
        <v>96</v>
      </c>
      <c r="B82" s="21" t="s">
        <v>17</v>
      </c>
      <c r="C82" s="21" t="s">
        <v>77</v>
      </c>
      <c r="D82" s="21" t="s">
        <v>97</v>
      </c>
      <c r="E82" s="21"/>
      <c r="F82" s="22">
        <v>108000</v>
      </c>
      <c r="G82" s="23"/>
      <c r="H82" s="23">
        <f>H83</f>
        <v>108</v>
      </c>
      <c r="I82" s="23">
        <f t="shared" ref="I82:J82" si="34">I83</f>
        <v>0</v>
      </c>
      <c r="J82" s="23">
        <f t="shared" si="34"/>
        <v>0</v>
      </c>
    </row>
    <row r="83" spans="1:10" ht="38.25" x14ac:dyDescent="0.25">
      <c r="A83" s="20" t="s">
        <v>48</v>
      </c>
      <c r="B83" s="21" t="s">
        <v>17</v>
      </c>
      <c r="C83" s="21" t="s">
        <v>77</v>
      </c>
      <c r="D83" s="21" t="s">
        <v>97</v>
      </c>
      <c r="E83" s="21" t="s">
        <v>49</v>
      </c>
      <c r="F83" s="22">
        <v>108000</v>
      </c>
      <c r="G83" s="23"/>
      <c r="H83" s="23">
        <v>108</v>
      </c>
      <c r="I83" s="23">
        <v>0</v>
      </c>
      <c r="J83" s="23">
        <v>0</v>
      </c>
    </row>
    <row r="84" spans="1:10" ht="165.75" x14ac:dyDescent="0.25">
      <c r="A84" s="20" t="s">
        <v>98</v>
      </c>
      <c r="B84" s="21" t="s">
        <v>17</v>
      </c>
      <c r="C84" s="21" t="s">
        <v>77</v>
      </c>
      <c r="D84" s="21" t="s">
        <v>99</v>
      </c>
      <c r="E84" s="21"/>
      <c r="F84" s="22">
        <v>65000</v>
      </c>
      <c r="G84" s="23"/>
      <c r="H84" s="23">
        <f>H85</f>
        <v>65</v>
      </c>
      <c r="I84" s="23">
        <f t="shared" ref="I84:J84" si="35">I85</f>
        <v>70</v>
      </c>
      <c r="J84" s="23">
        <f t="shared" si="35"/>
        <v>75</v>
      </c>
    </row>
    <row r="85" spans="1:10" ht="38.25" x14ac:dyDescent="0.25">
      <c r="A85" s="20" t="s">
        <v>48</v>
      </c>
      <c r="B85" s="21" t="s">
        <v>17</v>
      </c>
      <c r="C85" s="21" t="s">
        <v>77</v>
      </c>
      <c r="D85" s="21" t="s">
        <v>99</v>
      </c>
      <c r="E85" s="21" t="s">
        <v>49</v>
      </c>
      <c r="F85" s="22">
        <v>65000</v>
      </c>
      <c r="G85" s="23"/>
      <c r="H85" s="23">
        <v>65</v>
      </c>
      <c r="I85" s="23">
        <v>70</v>
      </c>
      <c r="J85" s="23">
        <v>75</v>
      </c>
    </row>
    <row r="86" spans="1:10" ht="38.25" x14ac:dyDescent="0.25">
      <c r="A86" s="20" t="s">
        <v>100</v>
      </c>
      <c r="B86" s="21" t="s">
        <v>17</v>
      </c>
      <c r="C86" s="21" t="s">
        <v>77</v>
      </c>
      <c r="D86" s="21" t="s">
        <v>101</v>
      </c>
      <c r="E86" s="21"/>
      <c r="F86" s="22">
        <v>4473000</v>
      </c>
      <c r="G86" s="23"/>
      <c r="H86" s="23">
        <f>H87</f>
        <v>4473</v>
      </c>
      <c r="I86" s="23">
        <f t="shared" ref="I86:J86" si="36">I87</f>
        <v>4632.3</v>
      </c>
      <c r="J86" s="23">
        <f t="shared" si="36"/>
        <v>4782.3</v>
      </c>
    </row>
    <row r="87" spans="1:10" ht="25.5" x14ac:dyDescent="0.25">
      <c r="A87" s="20" t="s">
        <v>102</v>
      </c>
      <c r="B87" s="21" t="s">
        <v>17</v>
      </c>
      <c r="C87" s="21" t="s">
        <v>77</v>
      </c>
      <c r="D87" s="21" t="s">
        <v>103</v>
      </c>
      <c r="E87" s="21"/>
      <c r="F87" s="22">
        <v>4473000</v>
      </c>
      <c r="G87" s="23"/>
      <c r="H87" s="23">
        <f>H88+H90+H92</f>
        <v>4473</v>
      </c>
      <c r="I87" s="23">
        <f t="shared" ref="I87:J87" si="37">I88+I90+I92</f>
        <v>4632.3</v>
      </c>
      <c r="J87" s="23">
        <f t="shared" si="37"/>
        <v>4782.3</v>
      </c>
    </row>
    <row r="88" spans="1:10" ht="102" x14ac:dyDescent="0.25">
      <c r="A88" s="20" t="s">
        <v>104</v>
      </c>
      <c r="B88" s="21" t="s">
        <v>17</v>
      </c>
      <c r="C88" s="21" t="s">
        <v>77</v>
      </c>
      <c r="D88" s="21" t="s">
        <v>105</v>
      </c>
      <c r="E88" s="21"/>
      <c r="F88" s="22">
        <v>230000</v>
      </c>
      <c r="G88" s="23"/>
      <c r="H88" s="23">
        <f>H89</f>
        <v>230</v>
      </c>
      <c r="I88" s="23">
        <f t="shared" ref="I88:J88" si="38">I89</f>
        <v>230</v>
      </c>
      <c r="J88" s="23">
        <f t="shared" si="38"/>
        <v>230</v>
      </c>
    </row>
    <row r="89" spans="1:10" ht="38.25" x14ac:dyDescent="0.25">
      <c r="A89" s="20" t="s">
        <v>48</v>
      </c>
      <c r="B89" s="21" t="s">
        <v>17</v>
      </c>
      <c r="C89" s="21" t="s">
        <v>77</v>
      </c>
      <c r="D89" s="21" t="s">
        <v>105</v>
      </c>
      <c r="E89" s="21" t="s">
        <v>49</v>
      </c>
      <c r="F89" s="22">
        <v>230000</v>
      </c>
      <c r="G89" s="23"/>
      <c r="H89" s="23">
        <v>230</v>
      </c>
      <c r="I89" s="23">
        <v>230</v>
      </c>
      <c r="J89" s="23">
        <v>230</v>
      </c>
    </row>
    <row r="90" spans="1:10" ht="25.5" x14ac:dyDescent="0.25">
      <c r="A90" s="20" t="s">
        <v>106</v>
      </c>
      <c r="B90" s="21" t="s">
        <v>17</v>
      </c>
      <c r="C90" s="21" t="s">
        <v>77</v>
      </c>
      <c r="D90" s="21" t="s">
        <v>107</v>
      </c>
      <c r="E90" s="21"/>
      <c r="F90" s="22">
        <v>3923000</v>
      </c>
      <c r="G90" s="23"/>
      <c r="H90" s="23">
        <f>H91</f>
        <v>3923</v>
      </c>
      <c r="I90" s="23">
        <f t="shared" ref="I90:J90" si="39">I91</f>
        <v>4082.3</v>
      </c>
      <c r="J90" s="23">
        <f t="shared" si="39"/>
        <v>4232.3</v>
      </c>
    </row>
    <row r="91" spans="1:10" ht="38.25" x14ac:dyDescent="0.25">
      <c r="A91" s="20" t="s">
        <v>48</v>
      </c>
      <c r="B91" s="21" t="s">
        <v>17</v>
      </c>
      <c r="C91" s="21" t="s">
        <v>77</v>
      </c>
      <c r="D91" s="21" t="s">
        <v>107</v>
      </c>
      <c r="E91" s="21" t="s">
        <v>49</v>
      </c>
      <c r="F91" s="22">
        <v>3923000</v>
      </c>
      <c r="G91" s="23"/>
      <c r="H91" s="23">
        <v>3923</v>
      </c>
      <c r="I91" s="23">
        <v>4082.3</v>
      </c>
      <c r="J91" s="23">
        <v>4232.3</v>
      </c>
    </row>
    <row r="92" spans="1:10" ht="25.5" x14ac:dyDescent="0.25">
      <c r="A92" s="20" t="s">
        <v>108</v>
      </c>
      <c r="B92" s="21" t="s">
        <v>17</v>
      </c>
      <c r="C92" s="21" t="s">
        <v>77</v>
      </c>
      <c r="D92" s="21" t="s">
        <v>109</v>
      </c>
      <c r="E92" s="21"/>
      <c r="F92" s="22">
        <v>320000</v>
      </c>
      <c r="G92" s="23"/>
      <c r="H92" s="23">
        <f>H93</f>
        <v>320</v>
      </c>
      <c r="I92" s="23">
        <f t="shared" ref="I92:J92" si="40">I93</f>
        <v>320</v>
      </c>
      <c r="J92" s="23">
        <f t="shared" si="40"/>
        <v>320</v>
      </c>
    </row>
    <row r="93" spans="1:10" ht="38.25" x14ac:dyDescent="0.25">
      <c r="A93" s="20" t="s">
        <v>48</v>
      </c>
      <c r="B93" s="21" t="s">
        <v>17</v>
      </c>
      <c r="C93" s="21" t="s">
        <v>77</v>
      </c>
      <c r="D93" s="21" t="s">
        <v>109</v>
      </c>
      <c r="E93" s="21" t="s">
        <v>49</v>
      </c>
      <c r="F93" s="22">
        <v>320000</v>
      </c>
      <c r="G93" s="23"/>
      <c r="H93" s="23">
        <v>320</v>
      </c>
      <c r="I93" s="23">
        <v>320</v>
      </c>
      <c r="J93" s="23">
        <v>320</v>
      </c>
    </row>
    <row r="94" spans="1:10" ht="25.5" x14ac:dyDescent="0.25">
      <c r="A94" s="20" t="s">
        <v>70</v>
      </c>
      <c r="B94" s="21" t="s">
        <v>17</v>
      </c>
      <c r="C94" s="21" t="s">
        <v>77</v>
      </c>
      <c r="D94" s="21" t="s">
        <v>71</v>
      </c>
      <c r="E94" s="21"/>
      <c r="F94" s="22">
        <v>29510900</v>
      </c>
      <c r="G94" s="23">
        <v>-50</v>
      </c>
      <c r="H94" s="23">
        <f>H95+H96+H97</f>
        <v>29460.9</v>
      </c>
      <c r="I94" s="23">
        <f t="shared" ref="I94:J94" si="41">I95+I96+I97</f>
        <v>31335.699999999997</v>
      </c>
      <c r="J94" s="23">
        <f t="shared" si="41"/>
        <v>32430.699999999997</v>
      </c>
    </row>
    <row r="95" spans="1:10" ht="76.5" x14ac:dyDescent="0.25">
      <c r="A95" s="20" t="s">
        <v>28</v>
      </c>
      <c r="B95" s="21" t="s">
        <v>17</v>
      </c>
      <c r="C95" s="21" t="s">
        <v>77</v>
      </c>
      <c r="D95" s="21" t="s">
        <v>71</v>
      </c>
      <c r="E95" s="21" t="s">
        <v>29</v>
      </c>
      <c r="F95" s="22">
        <v>20630900</v>
      </c>
      <c r="G95" s="23"/>
      <c r="H95" s="23">
        <v>20630.900000000001</v>
      </c>
      <c r="I95" s="23">
        <v>22484.6</v>
      </c>
      <c r="J95" s="23">
        <v>22484.6</v>
      </c>
    </row>
    <row r="96" spans="1:10" ht="38.25" x14ac:dyDescent="0.25">
      <c r="A96" s="20" t="s">
        <v>48</v>
      </c>
      <c r="B96" s="21" t="s">
        <v>17</v>
      </c>
      <c r="C96" s="21" t="s">
        <v>77</v>
      </c>
      <c r="D96" s="21" t="s">
        <v>71</v>
      </c>
      <c r="E96" s="21" t="s">
        <v>49</v>
      </c>
      <c r="F96" s="22">
        <v>6081000</v>
      </c>
      <c r="G96" s="23">
        <v>-50</v>
      </c>
      <c r="H96" s="23">
        <v>6031</v>
      </c>
      <c r="I96" s="23">
        <v>6052.1</v>
      </c>
      <c r="J96" s="23">
        <v>6052.1</v>
      </c>
    </row>
    <row r="97" spans="1:10" x14ac:dyDescent="0.25">
      <c r="A97" s="20" t="s">
        <v>74</v>
      </c>
      <c r="B97" s="21" t="s">
        <v>17</v>
      </c>
      <c r="C97" s="21" t="s">
        <v>77</v>
      </c>
      <c r="D97" s="21" t="s">
        <v>71</v>
      </c>
      <c r="E97" s="21" t="s">
        <v>75</v>
      </c>
      <c r="F97" s="22">
        <v>2799000</v>
      </c>
      <c r="G97" s="23"/>
      <c r="H97" s="23">
        <v>2799</v>
      </c>
      <c r="I97" s="23">
        <v>2799</v>
      </c>
      <c r="J97" s="23">
        <v>3894</v>
      </c>
    </row>
    <row r="98" spans="1:10" ht="25.5" x14ac:dyDescent="0.25">
      <c r="A98" s="20" t="s">
        <v>110</v>
      </c>
      <c r="B98" s="21" t="s">
        <v>17</v>
      </c>
      <c r="C98" s="21" t="s">
        <v>111</v>
      </c>
      <c r="D98" s="21"/>
      <c r="E98" s="21"/>
      <c r="F98" s="22">
        <v>11963000</v>
      </c>
      <c r="G98" s="23"/>
      <c r="H98" s="23">
        <f>H99+H109</f>
        <v>11963</v>
      </c>
      <c r="I98" s="23">
        <f t="shared" ref="I98:J98" si="42">I99+I109</f>
        <v>12785</v>
      </c>
      <c r="J98" s="23">
        <f t="shared" si="42"/>
        <v>12785</v>
      </c>
    </row>
    <row r="99" spans="1:10" x14ac:dyDescent="0.25">
      <c r="A99" s="20" t="s">
        <v>112</v>
      </c>
      <c r="B99" s="21" t="s">
        <v>17</v>
      </c>
      <c r="C99" s="21" t="s">
        <v>113</v>
      </c>
      <c r="D99" s="21"/>
      <c r="E99" s="21"/>
      <c r="F99" s="22">
        <v>6718000</v>
      </c>
      <c r="G99" s="23"/>
      <c r="H99" s="23">
        <f>H100</f>
        <v>6718</v>
      </c>
      <c r="I99" s="23">
        <f t="shared" ref="I99:J99" si="43">I100</f>
        <v>6693</v>
      </c>
      <c r="J99" s="23">
        <f t="shared" si="43"/>
        <v>6693</v>
      </c>
    </row>
    <row r="100" spans="1:10" ht="51" x14ac:dyDescent="0.25">
      <c r="A100" s="20" t="s">
        <v>114</v>
      </c>
      <c r="B100" s="21" t="s">
        <v>17</v>
      </c>
      <c r="C100" s="21" t="s">
        <v>113</v>
      </c>
      <c r="D100" s="21" t="s">
        <v>115</v>
      </c>
      <c r="E100" s="21"/>
      <c r="F100" s="22">
        <v>6718000</v>
      </c>
      <c r="G100" s="23"/>
      <c r="H100" s="23">
        <f>H101+H105+H107</f>
        <v>6718</v>
      </c>
      <c r="I100" s="23">
        <f t="shared" ref="I100:J100" si="44">I101+I105+I107</f>
        <v>6693</v>
      </c>
      <c r="J100" s="23">
        <f t="shared" si="44"/>
        <v>6693</v>
      </c>
    </row>
    <row r="101" spans="1:10" ht="89.25" x14ac:dyDescent="0.25">
      <c r="A101" s="20" t="s">
        <v>116</v>
      </c>
      <c r="B101" s="21" t="s">
        <v>17</v>
      </c>
      <c r="C101" s="21" t="s">
        <v>113</v>
      </c>
      <c r="D101" s="21" t="s">
        <v>117</v>
      </c>
      <c r="E101" s="21"/>
      <c r="F101" s="22">
        <v>6229000</v>
      </c>
      <c r="G101" s="23"/>
      <c r="H101" s="23">
        <f>H102+H103+H104</f>
        <v>6229</v>
      </c>
      <c r="I101" s="23">
        <f t="shared" ref="I101:J101" si="45">I102+I103+I104</f>
        <v>6214</v>
      </c>
      <c r="J101" s="23">
        <f t="shared" si="45"/>
        <v>6214</v>
      </c>
    </row>
    <row r="102" spans="1:10" ht="76.5" x14ac:dyDescent="0.25">
      <c r="A102" s="20" t="s">
        <v>28</v>
      </c>
      <c r="B102" s="21" t="s">
        <v>17</v>
      </c>
      <c r="C102" s="21" t="s">
        <v>113</v>
      </c>
      <c r="D102" s="21" t="s">
        <v>117</v>
      </c>
      <c r="E102" s="21" t="s">
        <v>29</v>
      </c>
      <c r="F102" s="22">
        <v>5186500</v>
      </c>
      <c r="G102" s="23"/>
      <c r="H102" s="23">
        <v>5186.5</v>
      </c>
      <c r="I102" s="23">
        <v>5658</v>
      </c>
      <c r="J102" s="23">
        <v>5658</v>
      </c>
    </row>
    <row r="103" spans="1:10" ht="38.25" x14ac:dyDescent="0.25">
      <c r="A103" s="20" t="s">
        <v>48</v>
      </c>
      <c r="B103" s="21" t="s">
        <v>17</v>
      </c>
      <c r="C103" s="21" t="s">
        <v>113</v>
      </c>
      <c r="D103" s="21" t="s">
        <v>117</v>
      </c>
      <c r="E103" s="21" t="s">
        <v>49</v>
      </c>
      <c r="F103" s="22">
        <v>1040000</v>
      </c>
      <c r="G103" s="23"/>
      <c r="H103" s="23">
        <v>1040</v>
      </c>
      <c r="I103" s="23">
        <v>553.5</v>
      </c>
      <c r="J103" s="23">
        <v>553.5</v>
      </c>
    </row>
    <row r="104" spans="1:10" x14ac:dyDescent="0.25">
      <c r="A104" s="20" t="s">
        <v>74</v>
      </c>
      <c r="B104" s="21" t="s">
        <v>17</v>
      </c>
      <c r="C104" s="21" t="s">
        <v>113</v>
      </c>
      <c r="D104" s="21" t="s">
        <v>117</v>
      </c>
      <c r="E104" s="21" t="s">
        <v>75</v>
      </c>
      <c r="F104" s="22">
        <v>2500</v>
      </c>
      <c r="G104" s="23"/>
      <c r="H104" s="23">
        <v>2.5</v>
      </c>
      <c r="I104" s="23">
        <v>2.5</v>
      </c>
      <c r="J104" s="23">
        <v>2.5</v>
      </c>
    </row>
    <row r="105" spans="1:10" ht="51" x14ac:dyDescent="0.25">
      <c r="A105" s="20" t="s">
        <v>118</v>
      </c>
      <c r="B105" s="21" t="s">
        <v>17</v>
      </c>
      <c r="C105" s="21" t="s">
        <v>113</v>
      </c>
      <c r="D105" s="21" t="s">
        <v>119</v>
      </c>
      <c r="E105" s="21"/>
      <c r="F105" s="22">
        <v>89000</v>
      </c>
      <c r="G105" s="23"/>
      <c r="H105" s="23">
        <f>H106</f>
        <v>89</v>
      </c>
      <c r="I105" s="23">
        <f t="shared" ref="I105:J105" si="46">I106</f>
        <v>89</v>
      </c>
      <c r="J105" s="23">
        <f t="shared" si="46"/>
        <v>89</v>
      </c>
    </row>
    <row r="106" spans="1:10" ht="38.25" x14ac:dyDescent="0.25">
      <c r="A106" s="20" t="s">
        <v>48</v>
      </c>
      <c r="B106" s="21" t="s">
        <v>17</v>
      </c>
      <c r="C106" s="21" t="s">
        <v>113</v>
      </c>
      <c r="D106" s="21" t="s">
        <v>119</v>
      </c>
      <c r="E106" s="21" t="s">
        <v>49</v>
      </c>
      <c r="F106" s="22">
        <v>89000</v>
      </c>
      <c r="G106" s="23"/>
      <c r="H106" s="23">
        <v>89</v>
      </c>
      <c r="I106" s="23">
        <v>89</v>
      </c>
      <c r="J106" s="23">
        <v>89</v>
      </c>
    </row>
    <row r="107" spans="1:10" ht="25.5" x14ac:dyDescent="0.25">
      <c r="A107" s="20" t="s">
        <v>120</v>
      </c>
      <c r="B107" s="21" t="s">
        <v>17</v>
      </c>
      <c r="C107" s="21" t="s">
        <v>113</v>
      </c>
      <c r="D107" s="21" t="s">
        <v>121</v>
      </c>
      <c r="E107" s="21"/>
      <c r="F107" s="22">
        <v>400000</v>
      </c>
      <c r="G107" s="23"/>
      <c r="H107" s="23">
        <f>H108</f>
        <v>400</v>
      </c>
      <c r="I107" s="23">
        <f t="shared" ref="I107:J107" si="47">I108</f>
        <v>390</v>
      </c>
      <c r="J107" s="23">
        <f t="shared" si="47"/>
        <v>390</v>
      </c>
    </row>
    <row r="108" spans="1:10" ht="38.25" x14ac:dyDescent="0.25">
      <c r="A108" s="20" t="s">
        <v>48</v>
      </c>
      <c r="B108" s="21" t="s">
        <v>17</v>
      </c>
      <c r="C108" s="21" t="s">
        <v>113</v>
      </c>
      <c r="D108" s="21" t="s">
        <v>121</v>
      </c>
      <c r="E108" s="21" t="s">
        <v>49</v>
      </c>
      <c r="F108" s="22">
        <v>400000</v>
      </c>
      <c r="G108" s="23"/>
      <c r="H108" s="23">
        <v>400</v>
      </c>
      <c r="I108" s="23">
        <v>390</v>
      </c>
      <c r="J108" s="23">
        <v>390</v>
      </c>
    </row>
    <row r="109" spans="1:10" ht="38.25" x14ac:dyDescent="0.25">
      <c r="A109" s="20" t="s">
        <v>122</v>
      </c>
      <c r="B109" s="21" t="s">
        <v>17</v>
      </c>
      <c r="C109" s="21" t="s">
        <v>123</v>
      </c>
      <c r="D109" s="21"/>
      <c r="E109" s="21"/>
      <c r="F109" s="22">
        <v>5245000</v>
      </c>
      <c r="G109" s="23"/>
      <c r="H109" s="23">
        <f>H110</f>
        <v>5245</v>
      </c>
      <c r="I109" s="23">
        <f t="shared" ref="I109:J109" si="48">I110</f>
        <v>6092</v>
      </c>
      <c r="J109" s="23">
        <f t="shared" si="48"/>
        <v>6092</v>
      </c>
    </row>
    <row r="110" spans="1:10" ht="38.25" x14ac:dyDescent="0.25">
      <c r="A110" s="20" t="s">
        <v>124</v>
      </c>
      <c r="B110" s="21" t="s">
        <v>17</v>
      </c>
      <c r="C110" s="21" t="s">
        <v>123</v>
      </c>
      <c r="D110" s="21" t="s">
        <v>125</v>
      </c>
      <c r="E110" s="21"/>
      <c r="F110" s="22">
        <v>5245000</v>
      </c>
      <c r="G110" s="23"/>
      <c r="H110" s="23">
        <f>H111+H114</f>
        <v>5245</v>
      </c>
      <c r="I110" s="23">
        <f t="shared" ref="I110:J110" si="49">I111+I114</f>
        <v>6092</v>
      </c>
      <c r="J110" s="23">
        <f t="shared" si="49"/>
        <v>6092</v>
      </c>
    </row>
    <row r="111" spans="1:10" x14ac:dyDescent="0.25">
      <c r="A111" s="20" t="s">
        <v>126</v>
      </c>
      <c r="B111" s="21" t="s">
        <v>17</v>
      </c>
      <c r="C111" s="21" t="s">
        <v>123</v>
      </c>
      <c r="D111" s="21" t="s">
        <v>127</v>
      </c>
      <c r="E111" s="21"/>
      <c r="F111" s="22">
        <v>172000</v>
      </c>
      <c r="G111" s="23"/>
      <c r="H111" s="23">
        <f>H112</f>
        <v>172</v>
      </c>
      <c r="I111" s="23">
        <f t="shared" ref="I111:J112" si="50">I112</f>
        <v>172</v>
      </c>
      <c r="J111" s="23">
        <f t="shared" si="50"/>
        <v>172</v>
      </c>
    </row>
    <row r="112" spans="1:10" ht="25.5" x14ac:dyDescent="0.25">
      <c r="A112" s="20" t="s">
        <v>128</v>
      </c>
      <c r="B112" s="21" t="s">
        <v>17</v>
      </c>
      <c r="C112" s="21" t="s">
        <v>123</v>
      </c>
      <c r="D112" s="21" t="s">
        <v>129</v>
      </c>
      <c r="E112" s="21"/>
      <c r="F112" s="22">
        <v>172000</v>
      </c>
      <c r="G112" s="23"/>
      <c r="H112" s="23">
        <f>H113</f>
        <v>172</v>
      </c>
      <c r="I112" s="23">
        <f t="shared" si="50"/>
        <v>172</v>
      </c>
      <c r="J112" s="23">
        <f t="shared" si="50"/>
        <v>172</v>
      </c>
    </row>
    <row r="113" spans="1:10" ht="38.25" x14ac:dyDescent="0.25">
      <c r="A113" s="20" t="s">
        <v>48</v>
      </c>
      <c r="B113" s="21" t="s">
        <v>17</v>
      </c>
      <c r="C113" s="21" t="s">
        <v>123</v>
      </c>
      <c r="D113" s="21" t="s">
        <v>129</v>
      </c>
      <c r="E113" s="21" t="s">
        <v>49</v>
      </c>
      <c r="F113" s="22">
        <v>172000</v>
      </c>
      <c r="G113" s="23"/>
      <c r="H113" s="23">
        <v>172</v>
      </c>
      <c r="I113" s="23">
        <v>172</v>
      </c>
      <c r="J113" s="23">
        <v>172</v>
      </c>
    </row>
    <row r="114" spans="1:10" ht="25.5" x14ac:dyDescent="0.25">
      <c r="A114" s="20" t="s">
        <v>130</v>
      </c>
      <c r="B114" s="21" t="s">
        <v>17</v>
      </c>
      <c r="C114" s="21" t="s">
        <v>123</v>
      </c>
      <c r="D114" s="21" t="s">
        <v>131</v>
      </c>
      <c r="E114" s="21"/>
      <c r="F114" s="22">
        <v>5073000</v>
      </c>
      <c r="G114" s="23"/>
      <c r="H114" s="23">
        <f>H115+H117</f>
        <v>5073</v>
      </c>
      <c r="I114" s="23">
        <f t="shared" ref="I114:J114" si="51">I115+I117</f>
        <v>5920</v>
      </c>
      <c r="J114" s="23">
        <f t="shared" si="51"/>
        <v>5920</v>
      </c>
    </row>
    <row r="115" spans="1:10" ht="76.5" x14ac:dyDescent="0.25">
      <c r="A115" s="20" t="s">
        <v>132</v>
      </c>
      <c r="B115" s="21" t="s">
        <v>17</v>
      </c>
      <c r="C115" s="21" t="s">
        <v>123</v>
      </c>
      <c r="D115" s="21" t="s">
        <v>133</v>
      </c>
      <c r="E115" s="21"/>
      <c r="F115" s="22">
        <v>20000</v>
      </c>
      <c r="G115" s="23"/>
      <c r="H115" s="23">
        <f>H116</f>
        <v>20</v>
      </c>
      <c r="I115" s="23">
        <f t="shared" ref="I115:J115" si="52">I116</f>
        <v>20</v>
      </c>
      <c r="J115" s="23">
        <f t="shared" si="52"/>
        <v>20</v>
      </c>
    </row>
    <row r="116" spans="1:10" ht="38.25" x14ac:dyDescent="0.25">
      <c r="A116" s="20" t="s">
        <v>48</v>
      </c>
      <c r="B116" s="21" t="s">
        <v>17</v>
      </c>
      <c r="C116" s="21" t="s">
        <v>123</v>
      </c>
      <c r="D116" s="21" t="s">
        <v>133</v>
      </c>
      <c r="E116" s="21" t="s">
        <v>49</v>
      </c>
      <c r="F116" s="22">
        <v>20000</v>
      </c>
      <c r="G116" s="23"/>
      <c r="H116" s="23">
        <v>20</v>
      </c>
      <c r="I116" s="23">
        <v>20</v>
      </c>
      <c r="J116" s="23">
        <v>20</v>
      </c>
    </row>
    <row r="117" spans="1:10" ht="25.5" x14ac:dyDescent="0.25">
      <c r="A117" s="20" t="s">
        <v>134</v>
      </c>
      <c r="B117" s="21" t="s">
        <v>17</v>
      </c>
      <c r="C117" s="21" t="s">
        <v>123</v>
      </c>
      <c r="D117" s="21" t="s">
        <v>135</v>
      </c>
      <c r="E117" s="21"/>
      <c r="F117" s="22">
        <v>5053000</v>
      </c>
      <c r="G117" s="23"/>
      <c r="H117" s="23">
        <f>H118+H119+H120</f>
        <v>5053</v>
      </c>
      <c r="I117" s="23">
        <f t="shared" ref="I117:J117" si="53">I118+I119+I120</f>
        <v>5900</v>
      </c>
      <c r="J117" s="23">
        <f t="shared" si="53"/>
        <v>5900</v>
      </c>
    </row>
    <row r="118" spans="1:10" ht="76.5" x14ac:dyDescent="0.25">
      <c r="A118" s="20" t="s">
        <v>28</v>
      </c>
      <c r="B118" s="21" t="s">
        <v>17</v>
      </c>
      <c r="C118" s="21" t="s">
        <v>123</v>
      </c>
      <c r="D118" s="21" t="s">
        <v>135</v>
      </c>
      <c r="E118" s="21" t="s">
        <v>29</v>
      </c>
      <c r="F118" s="22">
        <v>4534000</v>
      </c>
      <c r="G118" s="23"/>
      <c r="H118" s="23">
        <v>4534</v>
      </c>
      <c r="I118" s="23">
        <v>4946.2</v>
      </c>
      <c r="J118" s="23">
        <v>4946.2</v>
      </c>
    </row>
    <row r="119" spans="1:10" ht="38.25" x14ac:dyDescent="0.25">
      <c r="A119" s="20" t="s">
        <v>48</v>
      </c>
      <c r="B119" s="21" t="s">
        <v>17</v>
      </c>
      <c r="C119" s="21" t="s">
        <v>123</v>
      </c>
      <c r="D119" s="21" t="s">
        <v>135</v>
      </c>
      <c r="E119" s="21" t="s">
        <v>49</v>
      </c>
      <c r="F119" s="22">
        <v>516000</v>
      </c>
      <c r="G119" s="23"/>
      <c r="H119" s="23">
        <v>516</v>
      </c>
      <c r="I119" s="23">
        <v>950.8</v>
      </c>
      <c r="J119" s="23">
        <v>950.8</v>
      </c>
    </row>
    <row r="120" spans="1:10" x14ac:dyDescent="0.25">
      <c r="A120" s="20" t="s">
        <v>74</v>
      </c>
      <c r="B120" s="21" t="s">
        <v>17</v>
      </c>
      <c r="C120" s="21" t="s">
        <v>123</v>
      </c>
      <c r="D120" s="21" t="s">
        <v>135</v>
      </c>
      <c r="E120" s="21" t="s">
        <v>75</v>
      </c>
      <c r="F120" s="22">
        <v>3000</v>
      </c>
      <c r="G120" s="23"/>
      <c r="H120" s="23">
        <v>3</v>
      </c>
      <c r="I120" s="23">
        <v>3</v>
      </c>
      <c r="J120" s="23">
        <v>3</v>
      </c>
    </row>
    <row r="121" spans="1:10" x14ac:dyDescent="0.25">
      <c r="A121" s="20" t="s">
        <v>136</v>
      </c>
      <c r="B121" s="21" t="s">
        <v>17</v>
      </c>
      <c r="C121" s="21" t="s">
        <v>137</v>
      </c>
      <c r="D121" s="21"/>
      <c r="E121" s="21"/>
      <c r="F121" s="22">
        <v>110887600</v>
      </c>
      <c r="G121" s="23">
        <v>1506</v>
      </c>
      <c r="H121" s="23">
        <f>H122+H137+H144</f>
        <v>112393.59999999999</v>
      </c>
      <c r="I121" s="23">
        <f t="shared" ref="I121:J121" si="54">I122+I137+I144</f>
        <v>209465.2</v>
      </c>
      <c r="J121" s="23">
        <f t="shared" si="54"/>
        <v>202118.2</v>
      </c>
    </row>
    <row r="122" spans="1:10" x14ac:dyDescent="0.25">
      <c r="A122" s="20" t="s">
        <v>138</v>
      </c>
      <c r="B122" s="21" t="s">
        <v>17</v>
      </c>
      <c r="C122" s="21" t="s">
        <v>139</v>
      </c>
      <c r="D122" s="21"/>
      <c r="E122" s="21"/>
      <c r="F122" s="22">
        <v>109245200</v>
      </c>
      <c r="G122" s="23">
        <v>1506</v>
      </c>
      <c r="H122" s="23">
        <f>H123+H131+H135</f>
        <v>110751.2</v>
      </c>
      <c r="I122" s="23">
        <f t="shared" ref="I122:J122" si="55">I123+I131+I135</f>
        <v>207843.20000000001</v>
      </c>
      <c r="J122" s="23">
        <f t="shared" si="55"/>
        <v>199843.20000000001</v>
      </c>
    </row>
    <row r="123" spans="1:10" ht="25.5" x14ac:dyDescent="0.25">
      <c r="A123" s="20" t="s">
        <v>50</v>
      </c>
      <c r="B123" s="21" t="s">
        <v>17</v>
      </c>
      <c r="C123" s="21" t="s">
        <v>139</v>
      </c>
      <c r="D123" s="21" t="s">
        <v>51</v>
      </c>
      <c r="E123" s="21"/>
      <c r="F123" s="22">
        <v>102665200</v>
      </c>
      <c r="G123" s="23">
        <v>1486</v>
      </c>
      <c r="H123" s="23">
        <f>H124</f>
        <v>104151.2</v>
      </c>
      <c r="I123" s="23">
        <f t="shared" ref="I123:J123" si="56">I124</f>
        <v>199763.20000000001</v>
      </c>
      <c r="J123" s="23">
        <f t="shared" si="56"/>
        <v>199763.20000000001</v>
      </c>
    </row>
    <row r="124" spans="1:10" ht="25.5" x14ac:dyDescent="0.25">
      <c r="A124" s="20" t="s">
        <v>90</v>
      </c>
      <c r="B124" s="21" t="s">
        <v>17</v>
      </c>
      <c r="C124" s="21" t="s">
        <v>139</v>
      </c>
      <c r="D124" s="21" t="s">
        <v>91</v>
      </c>
      <c r="E124" s="21"/>
      <c r="F124" s="22">
        <v>102665200</v>
      </c>
      <c r="G124" s="23">
        <v>1486</v>
      </c>
      <c r="H124" s="23">
        <f>H125+H127</f>
        <v>104151.2</v>
      </c>
      <c r="I124" s="23">
        <f t="shared" ref="I124:J124" si="57">I125+I127</f>
        <v>199763.20000000001</v>
      </c>
      <c r="J124" s="23">
        <f t="shared" si="57"/>
        <v>199763.20000000001</v>
      </c>
    </row>
    <row r="125" spans="1:10" ht="38.25" x14ac:dyDescent="0.25">
      <c r="A125" s="20" t="s">
        <v>92</v>
      </c>
      <c r="B125" s="21" t="s">
        <v>17</v>
      </c>
      <c r="C125" s="21" t="s">
        <v>139</v>
      </c>
      <c r="D125" s="21" t="s">
        <v>93</v>
      </c>
      <c r="E125" s="21"/>
      <c r="F125" s="22">
        <v>56726000</v>
      </c>
      <c r="G125" s="23">
        <v>1486</v>
      </c>
      <c r="H125" s="23">
        <f>H126</f>
        <v>58212</v>
      </c>
      <c r="I125" s="23">
        <f t="shared" ref="I125:J125" si="58">I126</f>
        <v>58244</v>
      </c>
      <c r="J125" s="23">
        <f t="shared" si="58"/>
        <v>58244</v>
      </c>
    </row>
    <row r="126" spans="1:10" ht="38.25" x14ac:dyDescent="0.25">
      <c r="A126" s="20" t="s">
        <v>140</v>
      </c>
      <c r="B126" s="21" t="s">
        <v>17</v>
      </c>
      <c r="C126" s="21" t="s">
        <v>139</v>
      </c>
      <c r="D126" s="21" t="s">
        <v>93</v>
      </c>
      <c r="E126" s="21" t="s">
        <v>141</v>
      </c>
      <c r="F126" s="22">
        <v>56726000</v>
      </c>
      <c r="G126" s="23">
        <v>1486</v>
      </c>
      <c r="H126" s="23">
        <f>56726+1486</f>
        <v>58212</v>
      </c>
      <c r="I126" s="23">
        <v>58244</v>
      </c>
      <c r="J126" s="23">
        <v>58244</v>
      </c>
    </row>
    <row r="127" spans="1:10" x14ac:dyDescent="0.25">
      <c r="A127" s="20" t="s">
        <v>142</v>
      </c>
      <c r="B127" s="21" t="s">
        <v>17</v>
      </c>
      <c r="C127" s="21" t="s">
        <v>139</v>
      </c>
      <c r="D127" s="21" t="s">
        <v>143</v>
      </c>
      <c r="E127" s="21"/>
      <c r="F127" s="22">
        <v>45939200</v>
      </c>
      <c r="G127" s="23"/>
      <c r="H127" s="23">
        <f>H128+H129+H130</f>
        <v>45939.199999999997</v>
      </c>
      <c r="I127" s="23">
        <f t="shared" ref="I127:J127" si="59">I128+I129+I130</f>
        <v>141519.20000000001</v>
      </c>
      <c r="J127" s="23">
        <f t="shared" si="59"/>
        <v>141519.20000000001</v>
      </c>
    </row>
    <row r="128" spans="1:10" ht="38.25" x14ac:dyDescent="0.25">
      <c r="A128" s="20" t="s">
        <v>144</v>
      </c>
      <c r="B128" s="21" t="s">
        <v>17</v>
      </c>
      <c r="C128" s="21" t="s">
        <v>139</v>
      </c>
      <c r="D128" s="21" t="s">
        <v>143</v>
      </c>
      <c r="E128" s="21" t="s">
        <v>145</v>
      </c>
      <c r="F128" s="22">
        <v>24355600</v>
      </c>
      <c r="G128" s="23"/>
      <c r="H128" s="23">
        <v>24355.599999999999</v>
      </c>
      <c r="I128" s="23">
        <v>0</v>
      </c>
      <c r="J128" s="23">
        <v>0</v>
      </c>
    </row>
    <row r="129" spans="1:10" ht="38.25" x14ac:dyDescent="0.25">
      <c r="A129" s="20" t="s">
        <v>140</v>
      </c>
      <c r="B129" s="21" t="s">
        <v>17</v>
      </c>
      <c r="C129" s="21" t="s">
        <v>139</v>
      </c>
      <c r="D129" s="21" t="s">
        <v>143</v>
      </c>
      <c r="E129" s="21" t="s">
        <v>141</v>
      </c>
      <c r="F129" s="22">
        <v>21583600</v>
      </c>
      <c r="G129" s="23"/>
      <c r="H129" s="23">
        <v>21583.599999999999</v>
      </c>
      <c r="I129" s="23">
        <v>51519.199999999997</v>
      </c>
      <c r="J129" s="23">
        <v>51519.199999999997</v>
      </c>
    </row>
    <row r="130" spans="1:10" ht="38.25" x14ac:dyDescent="0.25">
      <c r="A130" s="20" t="s">
        <v>140</v>
      </c>
      <c r="B130" s="21" t="s">
        <v>17</v>
      </c>
      <c r="C130" s="21" t="s">
        <v>139</v>
      </c>
      <c r="D130" s="21" t="s">
        <v>146</v>
      </c>
      <c r="E130" s="21" t="s">
        <v>141</v>
      </c>
      <c r="F130" s="22"/>
      <c r="G130" s="23"/>
      <c r="H130" s="23">
        <v>0</v>
      </c>
      <c r="I130" s="23">
        <v>90000</v>
      </c>
      <c r="J130" s="23">
        <v>90000</v>
      </c>
    </row>
    <row r="131" spans="1:10" ht="38.25" x14ac:dyDescent="0.25">
      <c r="A131" s="20" t="s">
        <v>147</v>
      </c>
      <c r="B131" s="21" t="s">
        <v>17</v>
      </c>
      <c r="C131" s="21" t="s">
        <v>139</v>
      </c>
      <c r="D131" s="21" t="s">
        <v>148</v>
      </c>
      <c r="E131" s="21"/>
      <c r="F131" s="22">
        <v>5429000</v>
      </c>
      <c r="G131" s="23">
        <v>20</v>
      </c>
      <c r="H131" s="23">
        <f>H132</f>
        <v>5449</v>
      </c>
      <c r="I131" s="23">
        <f t="shared" ref="I131:J131" si="60">I132</f>
        <v>8080</v>
      </c>
      <c r="J131" s="23">
        <f t="shared" si="60"/>
        <v>80</v>
      </c>
    </row>
    <row r="132" spans="1:10" ht="25.5" x14ac:dyDescent="0.25">
      <c r="A132" s="24" t="s">
        <v>149</v>
      </c>
      <c r="B132" s="21" t="s">
        <v>17</v>
      </c>
      <c r="C132" s="21" t="s">
        <v>139</v>
      </c>
      <c r="D132" s="21">
        <v>1300100000</v>
      </c>
      <c r="E132" s="21"/>
      <c r="F132" s="22">
        <v>5429000</v>
      </c>
      <c r="G132" s="23">
        <v>20</v>
      </c>
      <c r="H132" s="23">
        <f>H133+H134</f>
        <v>5449</v>
      </c>
      <c r="I132" s="23">
        <f t="shared" ref="I132:J132" si="61">I133+I134</f>
        <v>8080</v>
      </c>
      <c r="J132" s="23">
        <f t="shared" si="61"/>
        <v>80</v>
      </c>
    </row>
    <row r="133" spans="1:10" ht="38.25" x14ac:dyDescent="0.25">
      <c r="A133" s="20" t="s">
        <v>140</v>
      </c>
      <c r="B133" s="21" t="s">
        <v>17</v>
      </c>
      <c r="C133" s="21" t="s">
        <v>139</v>
      </c>
      <c r="D133" s="21" t="s">
        <v>150</v>
      </c>
      <c r="E133" s="21" t="s">
        <v>141</v>
      </c>
      <c r="F133" s="22"/>
      <c r="G133" s="23">
        <v>20</v>
      </c>
      <c r="H133" s="23">
        <f>G133</f>
        <v>20</v>
      </c>
      <c r="I133" s="23">
        <v>0</v>
      </c>
      <c r="J133" s="23">
        <v>0</v>
      </c>
    </row>
    <row r="134" spans="1:10" ht="38.25" x14ac:dyDescent="0.25">
      <c r="A134" s="20" t="s">
        <v>140</v>
      </c>
      <c r="B134" s="21" t="s">
        <v>17</v>
      </c>
      <c r="C134" s="21" t="s">
        <v>139</v>
      </c>
      <c r="D134" s="21" t="s">
        <v>151</v>
      </c>
      <c r="E134" s="21" t="s">
        <v>141</v>
      </c>
      <c r="F134" s="22">
        <v>5429000</v>
      </c>
      <c r="G134" s="23"/>
      <c r="H134" s="23">
        <v>5429</v>
      </c>
      <c r="I134" s="23">
        <v>8080</v>
      </c>
      <c r="J134" s="23">
        <v>80</v>
      </c>
    </row>
    <row r="135" spans="1:10" ht="25.5" x14ac:dyDescent="0.25">
      <c r="A135" s="20" t="s">
        <v>70</v>
      </c>
      <c r="B135" s="21" t="s">
        <v>17</v>
      </c>
      <c r="C135" s="21" t="s">
        <v>139</v>
      </c>
      <c r="D135" s="21" t="s">
        <v>71</v>
      </c>
      <c r="E135" s="21"/>
      <c r="F135" s="22">
        <v>1151000</v>
      </c>
      <c r="G135" s="23"/>
      <c r="H135" s="23">
        <f>H136</f>
        <v>1151</v>
      </c>
      <c r="I135" s="23">
        <f t="shared" ref="I135:J135" si="62">I136</f>
        <v>0</v>
      </c>
      <c r="J135" s="23">
        <f t="shared" si="62"/>
        <v>0</v>
      </c>
    </row>
    <row r="136" spans="1:10" ht="38.25" x14ac:dyDescent="0.25">
      <c r="A136" s="20" t="s">
        <v>140</v>
      </c>
      <c r="B136" s="21" t="s">
        <v>17</v>
      </c>
      <c r="C136" s="21" t="s">
        <v>139</v>
      </c>
      <c r="D136" s="21" t="s">
        <v>71</v>
      </c>
      <c r="E136" s="21" t="s">
        <v>141</v>
      </c>
      <c r="F136" s="22">
        <v>1151000</v>
      </c>
      <c r="G136" s="23"/>
      <c r="H136" s="23">
        <v>1151</v>
      </c>
      <c r="I136" s="23">
        <v>0</v>
      </c>
      <c r="J136" s="23">
        <v>0</v>
      </c>
    </row>
    <row r="137" spans="1:10" x14ac:dyDescent="0.25">
      <c r="A137" s="20" t="s">
        <v>152</v>
      </c>
      <c r="B137" s="21" t="s">
        <v>17</v>
      </c>
      <c r="C137" s="21" t="s">
        <v>153</v>
      </c>
      <c r="D137" s="21"/>
      <c r="E137" s="21"/>
      <c r="F137" s="22">
        <v>335000</v>
      </c>
      <c r="G137" s="23"/>
      <c r="H137" s="23">
        <f>H138</f>
        <v>335</v>
      </c>
      <c r="I137" s="23">
        <f t="shared" ref="I137:J138" si="63">I138</f>
        <v>435</v>
      </c>
      <c r="J137" s="23">
        <f t="shared" si="63"/>
        <v>1035</v>
      </c>
    </row>
    <row r="138" spans="1:10" ht="38.25" x14ac:dyDescent="0.25">
      <c r="A138" s="20" t="s">
        <v>22</v>
      </c>
      <c r="B138" s="21" t="s">
        <v>17</v>
      </c>
      <c r="C138" s="21" t="s">
        <v>153</v>
      </c>
      <c r="D138" s="21" t="s">
        <v>23</v>
      </c>
      <c r="E138" s="21"/>
      <c r="F138" s="22">
        <v>335000</v>
      </c>
      <c r="G138" s="23"/>
      <c r="H138" s="23">
        <f>H139</f>
        <v>335</v>
      </c>
      <c r="I138" s="23">
        <f t="shared" si="63"/>
        <v>435</v>
      </c>
      <c r="J138" s="23">
        <f t="shared" si="63"/>
        <v>1035</v>
      </c>
    </row>
    <row r="139" spans="1:10" ht="25.5" x14ac:dyDescent="0.25">
      <c r="A139" s="20" t="s">
        <v>24</v>
      </c>
      <c r="B139" s="21" t="s">
        <v>17</v>
      </c>
      <c r="C139" s="21" t="s">
        <v>153</v>
      </c>
      <c r="D139" s="21" t="s">
        <v>25</v>
      </c>
      <c r="E139" s="21"/>
      <c r="F139" s="22">
        <v>335000</v>
      </c>
      <c r="G139" s="23"/>
      <c r="H139" s="23">
        <f>H140+H142</f>
        <v>335</v>
      </c>
      <c r="I139" s="23">
        <f t="shared" ref="I139:J139" si="64">I140+I142</f>
        <v>435</v>
      </c>
      <c r="J139" s="23">
        <f t="shared" si="64"/>
        <v>1035</v>
      </c>
    </row>
    <row r="140" spans="1:10" ht="38.25" x14ac:dyDescent="0.25">
      <c r="A140" s="20" t="s">
        <v>154</v>
      </c>
      <c r="B140" s="21" t="s">
        <v>17</v>
      </c>
      <c r="C140" s="21" t="s">
        <v>153</v>
      </c>
      <c r="D140" s="21" t="s">
        <v>155</v>
      </c>
      <c r="E140" s="21"/>
      <c r="F140" s="22">
        <v>35000</v>
      </c>
      <c r="G140" s="23"/>
      <c r="H140" s="23">
        <f>H141</f>
        <v>35</v>
      </c>
      <c r="I140" s="23">
        <f t="shared" ref="I140:J140" si="65">I141</f>
        <v>35</v>
      </c>
      <c r="J140" s="23">
        <f t="shared" si="65"/>
        <v>35</v>
      </c>
    </row>
    <row r="141" spans="1:10" ht="38.25" x14ac:dyDescent="0.25">
      <c r="A141" s="20" t="s">
        <v>48</v>
      </c>
      <c r="B141" s="21" t="s">
        <v>17</v>
      </c>
      <c r="C141" s="21" t="s">
        <v>153</v>
      </c>
      <c r="D141" s="21" t="s">
        <v>155</v>
      </c>
      <c r="E141" s="21" t="s">
        <v>49</v>
      </c>
      <c r="F141" s="22">
        <v>35000</v>
      </c>
      <c r="G141" s="23"/>
      <c r="H141" s="23">
        <v>35</v>
      </c>
      <c r="I141" s="23">
        <v>35</v>
      </c>
      <c r="J141" s="23">
        <v>35</v>
      </c>
    </row>
    <row r="142" spans="1:10" ht="114.75" x14ac:dyDescent="0.25">
      <c r="A142" s="20" t="s">
        <v>156</v>
      </c>
      <c r="B142" s="21" t="s">
        <v>17</v>
      </c>
      <c r="C142" s="21" t="s">
        <v>153</v>
      </c>
      <c r="D142" s="21" t="s">
        <v>157</v>
      </c>
      <c r="E142" s="21"/>
      <c r="F142" s="22">
        <v>300000</v>
      </c>
      <c r="G142" s="23"/>
      <c r="H142" s="23">
        <f>H143</f>
        <v>300</v>
      </c>
      <c r="I142" s="23">
        <f t="shared" ref="I142:J142" si="66">I143</f>
        <v>400</v>
      </c>
      <c r="J142" s="23">
        <f t="shared" si="66"/>
        <v>1000</v>
      </c>
    </row>
    <row r="143" spans="1:10" ht="38.25" x14ac:dyDescent="0.25">
      <c r="A143" s="20" t="s">
        <v>48</v>
      </c>
      <c r="B143" s="21" t="s">
        <v>17</v>
      </c>
      <c r="C143" s="21" t="s">
        <v>153</v>
      </c>
      <c r="D143" s="21" t="s">
        <v>157</v>
      </c>
      <c r="E143" s="21" t="s">
        <v>49</v>
      </c>
      <c r="F143" s="22">
        <v>300000</v>
      </c>
      <c r="G143" s="23"/>
      <c r="H143" s="23">
        <v>300</v>
      </c>
      <c r="I143" s="23">
        <v>400</v>
      </c>
      <c r="J143" s="23">
        <v>1000</v>
      </c>
    </row>
    <row r="144" spans="1:10" ht="25.5" x14ac:dyDescent="0.25">
      <c r="A144" s="20" t="s">
        <v>158</v>
      </c>
      <c r="B144" s="21" t="s">
        <v>17</v>
      </c>
      <c r="C144" s="21" t="s">
        <v>159</v>
      </c>
      <c r="D144" s="21"/>
      <c r="E144" s="21"/>
      <c r="F144" s="22">
        <v>1307400</v>
      </c>
      <c r="G144" s="23"/>
      <c r="H144" s="23">
        <f>H145+H149</f>
        <v>1307.4000000000001</v>
      </c>
      <c r="I144" s="23">
        <f t="shared" ref="I144:J144" si="67">I145+I149</f>
        <v>1187</v>
      </c>
      <c r="J144" s="23">
        <f t="shared" si="67"/>
        <v>1240</v>
      </c>
    </row>
    <row r="145" spans="1:10" ht="38.25" x14ac:dyDescent="0.25">
      <c r="A145" s="20" t="s">
        <v>80</v>
      </c>
      <c r="B145" s="21" t="s">
        <v>17</v>
      </c>
      <c r="C145" s="21" t="s">
        <v>159</v>
      </c>
      <c r="D145" s="21" t="s">
        <v>81</v>
      </c>
      <c r="E145" s="21"/>
      <c r="F145" s="22">
        <v>25000</v>
      </c>
      <c r="G145" s="23"/>
      <c r="H145" s="23">
        <f>H146</f>
        <v>25</v>
      </c>
      <c r="I145" s="23">
        <f t="shared" ref="I145:J147" si="68">I146</f>
        <v>27</v>
      </c>
      <c r="J145" s="23">
        <f t="shared" si="68"/>
        <v>30</v>
      </c>
    </row>
    <row r="146" spans="1:10" ht="38.25" x14ac:dyDescent="0.25">
      <c r="A146" s="20" t="s">
        <v>160</v>
      </c>
      <c r="B146" s="21" t="s">
        <v>17</v>
      </c>
      <c r="C146" s="21" t="s">
        <v>159</v>
      </c>
      <c r="D146" s="21" t="s">
        <v>161</v>
      </c>
      <c r="E146" s="21"/>
      <c r="F146" s="22">
        <v>25000</v>
      </c>
      <c r="G146" s="23"/>
      <c r="H146" s="23">
        <f>H147</f>
        <v>25</v>
      </c>
      <c r="I146" s="23">
        <f t="shared" si="68"/>
        <v>27</v>
      </c>
      <c r="J146" s="23">
        <f t="shared" si="68"/>
        <v>30</v>
      </c>
    </row>
    <row r="147" spans="1:10" ht="25.5" x14ac:dyDescent="0.25">
      <c r="A147" s="20" t="s">
        <v>162</v>
      </c>
      <c r="B147" s="21" t="s">
        <v>17</v>
      </c>
      <c r="C147" s="21" t="s">
        <v>159</v>
      </c>
      <c r="D147" s="21" t="s">
        <v>163</v>
      </c>
      <c r="E147" s="21"/>
      <c r="F147" s="22">
        <v>25000</v>
      </c>
      <c r="G147" s="23"/>
      <c r="H147" s="23">
        <f>H148</f>
        <v>25</v>
      </c>
      <c r="I147" s="23">
        <f t="shared" si="68"/>
        <v>27</v>
      </c>
      <c r="J147" s="23">
        <f t="shared" si="68"/>
        <v>30</v>
      </c>
    </row>
    <row r="148" spans="1:10" ht="38.25" x14ac:dyDescent="0.25">
      <c r="A148" s="20" t="s">
        <v>48</v>
      </c>
      <c r="B148" s="21" t="s">
        <v>17</v>
      </c>
      <c r="C148" s="21" t="s">
        <v>159</v>
      </c>
      <c r="D148" s="21" t="s">
        <v>163</v>
      </c>
      <c r="E148" s="21" t="s">
        <v>49</v>
      </c>
      <c r="F148" s="22">
        <v>25000</v>
      </c>
      <c r="G148" s="23"/>
      <c r="H148" s="23">
        <v>25</v>
      </c>
      <c r="I148" s="23">
        <v>27</v>
      </c>
      <c r="J148" s="23">
        <v>30</v>
      </c>
    </row>
    <row r="149" spans="1:10" ht="38.25" x14ac:dyDescent="0.25">
      <c r="A149" s="20" t="s">
        <v>100</v>
      </c>
      <c r="B149" s="21" t="s">
        <v>17</v>
      </c>
      <c r="C149" s="21" t="s">
        <v>159</v>
      </c>
      <c r="D149" s="21" t="s">
        <v>101</v>
      </c>
      <c r="E149" s="21"/>
      <c r="F149" s="22">
        <v>1282400</v>
      </c>
      <c r="G149" s="23"/>
      <c r="H149" s="23">
        <f>H150</f>
        <v>1282.4000000000001</v>
      </c>
      <c r="I149" s="23">
        <f t="shared" ref="I149:J149" si="69">I150</f>
        <v>1160</v>
      </c>
      <c r="J149" s="23">
        <f t="shared" si="69"/>
        <v>1210</v>
      </c>
    </row>
    <row r="150" spans="1:10" ht="25.5" x14ac:dyDescent="0.25">
      <c r="A150" s="20" t="s">
        <v>164</v>
      </c>
      <c r="B150" s="21" t="s">
        <v>17</v>
      </c>
      <c r="C150" s="21" t="s">
        <v>159</v>
      </c>
      <c r="D150" s="21" t="s">
        <v>165</v>
      </c>
      <c r="E150" s="21"/>
      <c r="F150" s="22">
        <v>1282400</v>
      </c>
      <c r="G150" s="23"/>
      <c r="H150" s="23">
        <f>H151+H153</f>
        <v>1282.4000000000001</v>
      </c>
      <c r="I150" s="23">
        <f t="shared" ref="I150:J150" si="70">I151+I153</f>
        <v>1160</v>
      </c>
      <c r="J150" s="23">
        <f t="shared" si="70"/>
        <v>1210</v>
      </c>
    </row>
    <row r="151" spans="1:10" ht="51" x14ac:dyDescent="0.25">
      <c r="A151" s="20" t="s">
        <v>166</v>
      </c>
      <c r="B151" s="21" t="s">
        <v>17</v>
      </c>
      <c r="C151" s="21" t="s">
        <v>159</v>
      </c>
      <c r="D151" s="21" t="s">
        <v>167</v>
      </c>
      <c r="E151" s="21"/>
      <c r="F151" s="22">
        <v>210000</v>
      </c>
      <c r="G151" s="23"/>
      <c r="H151" s="23">
        <f>H152</f>
        <v>210</v>
      </c>
      <c r="I151" s="23">
        <f t="shared" ref="I151:J151" si="71">I152</f>
        <v>350</v>
      </c>
      <c r="J151" s="23">
        <f t="shared" si="71"/>
        <v>350</v>
      </c>
    </row>
    <row r="152" spans="1:10" ht="38.25" x14ac:dyDescent="0.25">
      <c r="A152" s="20" t="s">
        <v>48</v>
      </c>
      <c r="B152" s="21" t="s">
        <v>17</v>
      </c>
      <c r="C152" s="21" t="s">
        <v>159</v>
      </c>
      <c r="D152" s="21" t="s">
        <v>167</v>
      </c>
      <c r="E152" s="21" t="s">
        <v>49</v>
      </c>
      <c r="F152" s="22">
        <v>210000</v>
      </c>
      <c r="G152" s="23"/>
      <c r="H152" s="23">
        <v>210</v>
      </c>
      <c r="I152" s="23">
        <v>350</v>
      </c>
      <c r="J152" s="23">
        <v>350</v>
      </c>
    </row>
    <row r="153" spans="1:10" ht="38.25" x14ac:dyDescent="0.25">
      <c r="A153" s="20" t="s">
        <v>168</v>
      </c>
      <c r="B153" s="21" t="s">
        <v>17</v>
      </c>
      <c r="C153" s="21" t="s">
        <v>159</v>
      </c>
      <c r="D153" s="21" t="s">
        <v>169</v>
      </c>
      <c r="E153" s="21"/>
      <c r="F153" s="22">
        <v>1072400</v>
      </c>
      <c r="G153" s="23"/>
      <c r="H153" s="23">
        <f>H154</f>
        <v>1072.4000000000001</v>
      </c>
      <c r="I153" s="23">
        <f t="shared" ref="I153:J153" si="72">I154</f>
        <v>810</v>
      </c>
      <c r="J153" s="23">
        <f t="shared" si="72"/>
        <v>860</v>
      </c>
    </row>
    <row r="154" spans="1:10" ht="38.25" x14ac:dyDescent="0.25">
      <c r="A154" s="20" t="s">
        <v>48</v>
      </c>
      <c r="B154" s="21" t="s">
        <v>17</v>
      </c>
      <c r="C154" s="21" t="s">
        <v>159</v>
      </c>
      <c r="D154" s="21" t="s">
        <v>169</v>
      </c>
      <c r="E154" s="21" t="s">
        <v>49</v>
      </c>
      <c r="F154" s="22">
        <v>1072400</v>
      </c>
      <c r="G154" s="23"/>
      <c r="H154" s="23">
        <v>1072.4000000000001</v>
      </c>
      <c r="I154" s="23">
        <v>810</v>
      </c>
      <c r="J154" s="23">
        <v>860</v>
      </c>
    </row>
    <row r="155" spans="1:10" x14ac:dyDescent="0.25">
      <c r="A155" s="20" t="s">
        <v>170</v>
      </c>
      <c r="B155" s="21" t="s">
        <v>17</v>
      </c>
      <c r="C155" s="21" t="s">
        <v>171</v>
      </c>
      <c r="D155" s="21"/>
      <c r="E155" s="21"/>
      <c r="F155" s="22">
        <v>241159400</v>
      </c>
      <c r="G155" s="23">
        <v>3420</v>
      </c>
      <c r="H155" s="23">
        <f>H156+H167+H179</f>
        <v>244579.4</v>
      </c>
      <c r="I155" s="23">
        <f t="shared" ref="I155:J155" si="73">I156+I167+I179</f>
        <v>93118.6</v>
      </c>
      <c r="J155" s="23">
        <f t="shared" si="73"/>
        <v>70734.7</v>
      </c>
    </row>
    <row r="156" spans="1:10" x14ac:dyDescent="0.25">
      <c r="A156" s="20" t="s">
        <v>172</v>
      </c>
      <c r="B156" s="21" t="s">
        <v>17</v>
      </c>
      <c r="C156" s="21" t="s">
        <v>173</v>
      </c>
      <c r="D156" s="21"/>
      <c r="E156" s="21"/>
      <c r="F156" s="22">
        <v>68673500</v>
      </c>
      <c r="G156" s="23"/>
      <c r="H156" s="23">
        <f>H157</f>
        <v>68673.5</v>
      </c>
      <c r="I156" s="23">
        <f t="shared" ref="I156:J157" si="74">I157</f>
        <v>5432.5</v>
      </c>
      <c r="J156" s="23">
        <f t="shared" si="74"/>
        <v>5863.5</v>
      </c>
    </row>
    <row r="157" spans="1:10" ht="25.5" x14ac:dyDescent="0.25">
      <c r="A157" s="20" t="s">
        <v>50</v>
      </c>
      <c r="B157" s="21" t="s">
        <v>17</v>
      </c>
      <c r="C157" s="21" t="s">
        <v>173</v>
      </c>
      <c r="D157" s="21" t="s">
        <v>51</v>
      </c>
      <c r="E157" s="21"/>
      <c r="F157" s="22">
        <v>68673500</v>
      </c>
      <c r="G157" s="23"/>
      <c r="H157" s="23">
        <f>H158</f>
        <v>68673.5</v>
      </c>
      <c r="I157" s="23">
        <f t="shared" si="74"/>
        <v>5432.5</v>
      </c>
      <c r="J157" s="23">
        <f t="shared" si="74"/>
        <v>5863.5</v>
      </c>
    </row>
    <row r="158" spans="1:10" x14ac:dyDescent="0.25">
      <c r="A158" s="20" t="s">
        <v>52</v>
      </c>
      <c r="B158" s="21" t="s">
        <v>17</v>
      </c>
      <c r="C158" s="21" t="s">
        <v>173</v>
      </c>
      <c r="D158" s="21" t="s">
        <v>53</v>
      </c>
      <c r="E158" s="21"/>
      <c r="F158" s="22">
        <v>68673500</v>
      </c>
      <c r="G158" s="23"/>
      <c r="H158" s="23">
        <f>H159+H162+H165</f>
        <v>68673.5</v>
      </c>
      <c r="I158" s="23">
        <f t="shared" ref="I158:J158" si="75">I159+I162+I165</f>
        <v>5432.5</v>
      </c>
      <c r="J158" s="23">
        <f t="shared" si="75"/>
        <v>5863.5</v>
      </c>
    </row>
    <row r="159" spans="1:10" ht="25.5" x14ac:dyDescent="0.25">
      <c r="A159" s="20" t="s">
        <v>54</v>
      </c>
      <c r="B159" s="21" t="s">
        <v>17</v>
      </c>
      <c r="C159" s="21" t="s">
        <v>173</v>
      </c>
      <c r="D159" s="21" t="s">
        <v>55</v>
      </c>
      <c r="E159" s="21"/>
      <c r="F159" s="22">
        <v>1210000</v>
      </c>
      <c r="G159" s="23"/>
      <c r="H159" s="23">
        <f>H160+H161</f>
        <v>1210</v>
      </c>
      <c r="I159" s="23">
        <f t="shared" ref="I159:J159" si="76">I160+I161</f>
        <v>792.5</v>
      </c>
      <c r="J159" s="23">
        <f t="shared" si="76"/>
        <v>1113.5</v>
      </c>
    </row>
    <row r="160" spans="1:10" ht="38.25" x14ac:dyDescent="0.25">
      <c r="A160" s="20" t="s">
        <v>48</v>
      </c>
      <c r="B160" s="21" t="s">
        <v>17</v>
      </c>
      <c r="C160" s="21" t="s">
        <v>173</v>
      </c>
      <c r="D160" s="21" t="s">
        <v>55</v>
      </c>
      <c r="E160" s="21" t="s">
        <v>49</v>
      </c>
      <c r="F160" s="22">
        <v>530000</v>
      </c>
      <c r="G160" s="23"/>
      <c r="H160" s="23">
        <v>530</v>
      </c>
      <c r="I160" s="23">
        <v>0</v>
      </c>
      <c r="J160" s="23">
        <v>0</v>
      </c>
    </row>
    <row r="161" spans="1:10" x14ac:dyDescent="0.25">
      <c r="A161" s="20" t="s">
        <v>74</v>
      </c>
      <c r="B161" s="21" t="s">
        <v>17</v>
      </c>
      <c r="C161" s="21" t="s">
        <v>173</v>
      </c>
      <c r="D161" s="21" t="s">
        <v>55</v>
      </c>
      <c r="E161" s="21" t="s">
        <v>75</v>
      </c>
      <c r="F161" s="22">
        <v>680000</v>
      </c>
      <c r="G161" s="23"/>
      <c r="H161" s="23">
        <v>680</v>
      </c>
      <c r="I161" s="23">
        <v>792.5</v>
      </c>
      <c r="J161" s="23">
        <v>1113.5</v>
      </c>
    </row>
    <row r="162" spans="1:10" ht="38.25" x14ac:dyDescent="0.25">
      <c r="A162" s="20" t="s">
        <v>174</v>
      </c>
      <c r="B162" s="21" t="s">
        <v>17</v>
      </c>
      <c r="C162" s="21" t="s">
        <v>173</v>
      </c>
      <c r="D162" s="21" t="s">
        <v>175</v>
      </c>
      <c r="E162" s="21"/>
      <c r="F162" s="23">
        <v>63163.5</v>
      </c>
      <c r="G162" s="23"/>
      <c r="H162" s="23">
        <f>H163+H164</f>
        <v>63163.5</v>
      </c>
      <c r="I162" s="23">
        <f t="shared" ref="I162:J162" si="77">I163+I164</f>
        <v>0</v>
      </c>
      <c r="J162" s="23">
        <f t="shared" si="77"/>
        <v>0</v>
      </c>
    </row>
    <row r="163" spans="1:10" ht="38.25" x14ac:dyDescent="0.25">
      <c r="A163" s="20" t="s">
        <v>48</v>
      </c>
      <c r="B163" s="21" t="s">
        <v>17</v>
      </c>
      <c r="C163" s="21" t="s">
        <v>173</v>
      </c>
      <c r="D163" s="21" t="s">
        <v>175</v>
      </c>
      <c r="E163" s="21" t="s">
        <v>49</v>
      </c>
      <c r="F163" s="22">
        <v>25000</v>
      </c>
      <c r="G163" s="23"/>
      <c r="H163" s="23">
        <v>25</v>
      </c>
      <c r="I163" s="23">
        <v>0</v>
      </c>
      <c r="J163" s="23">
        <v>0</v>
      </c>
    </row>
    <row r="164" spans="1:10" ht="38.25" x14ac:dyDescent="0.25">
      <c r="A164" s="20" t="s">
        <v>144</v>
      </c>
      <c r="B164" s="21">
        <v>918</v>
      </c>
      <c r="C164" s="21" t="s">
        <v>173</v>
      </c>
      <c r="D164" s="21" t="s">
        <v>176</v>
      </c>
      <c r="E164" s="21" t="s">
        <v>145</v>
      </c>
      <c r="F164" s="23">
        <v>63138.5</v>
      </c>
      <c r="G164" s="23"/>
      <c r="H164" s="23">
        <v>63138.5</v>
      </c>
      <c r="I164" s="23">
        <v>0</v>
      </c>
      <c r="J164" s="23">
        <v>0</v>
      </c>
    </row>
    <row r="165" spans="1:10" ht="38.25" x14ac:dyDescent="0.25">
      <c r="A165" s="20" t="s">
        <v>177</v>
      </c>
      <c r="B165" s="21" t="s">
        <v>17</v>
      </c>
      <c r="C165" s="21" t="s">
        <v>173</v>
      </c>
      <c r="D165" s="21" t="s">
        <v>178</v>
      </c>
      <c r="E165" s="21"/>
      <c r="F165" s="22">
        <v>4300000</v>
      </c>
      <c r="G165" s="23"/>
      <c r="H165" s="23">
        <f>H166</f>
        <v>4300</v>
      </c>
      <c r="I165" s="23">
        <f t="shared" ref="I165:J165" si="78">I166</f>
        <v>4640</v>
      </c>
      <c r="J165" s="23">
        <f t="shared" si="78"/>
        <v>4750</v>
      </c>
    </row>
    <row r="166" spans="1:10" ht="38.25" x14ac:dyDescent="0.25">
      <c r="A166" s="20" t="s">
        <v>48</v>
      </c>
      <c r="B166" s="21" t="s">
        <v>17</v>
      </c>
      <c r="C166" s="21" t="s">
        <v>173</v>
      </c>
      <c r="D166" s="21" t="s">
        <v>178</v>
      </c>
      <c r="E166" s="21" t="s">
        <v>49</v>
      </c>
      <c r="F166" s="22">
        <v>4300000</v>
      </c>
      <c r="G166" s="23"/>
      <c r="H166" s="23">
        <v>4300</v>
      </c>
      <c r="I166" s="23">
        <v>4640</v>
      </c>
      <c r="J166" s="23">
        <v>4750</v>
      </c>
    </row>
    <row r="167" spans="1:10" x14ac:dyDescent="0.25">
      <c r="A167" s="20" t="s">
        <v>179</v>
      </c>
      <c r="B167" s="21" t="s">
        <v>17</v>
      </c>
      <c r="C167" s="21" t="s">
        <v>180</v>
      </c>
      <c r="D167" s="21"/>
      <c r="E167" s="21"/>
      <c r="F167" s="22">
        <v>9936400</v>
      </c>
      <c r="G167" s="23"/>
      <c r="H167" s="23">
        <f>H168+H175</f>
        <v>9936.4</v>
      </c>
      <c r="I167" s="23">
        <f t="shared" ref="I167:J167" si="79">I168+I175</f>
        <v>50</v>
      </c>
      <c r="J167" s="23">
        <f t="shared" si="79"/>
        <v>50</v>
      </c>
    </row>
    <row r="168" spans="1:10" ht="25.5" x14ac:dyDescent="0.25">
      <c r="A168" s="20" t="s">
        <v>50</v>
      </c>
      <c r="B168" s="21" t="s">
        <v>17</v>
      </c>
      <c r="C168" s="21" t="s">
        <v>180</v>
      </c>
      <c r="D168" s="21" t="s">
        <v>51</v>
      </c>
      <c r="E168" s="21"/>
      <c r="F168" s="22">
        <v>9721400</v>
      </c>
      <c r="G168" s="23"/>
      <c r="H168" s="23">
        <f>H169</f>
        <v>9721.4</v>
      </c>
      <c r="I168" s="23">
        <f t="shared" ref="I168:J168" si="80">I169</f>
        <v>0</v>
      </c>
      <c r="J168" s="23">
        <f t="shared" si="80"/>
        <v>0</v>
      </c>
    </row>
    <row r="169" spans="1:10" ht="25.5" x14ac:dyDescent="0.25">
      <c r="A169" s="20" t="s">
        <v>181</v>
      </c>
      <c r="B169" s="21" t="s">
        <v>17</v>
      </c>
      <c r="C169" s="21" t="s">
        <v>180</v>
      </c>
      <c r="D169" s="21" t="s">
        <v>182</v>
      </c>
      <c r="E169" s="21"/>
      <c r="F169" s="22">
        <v>9721400</v>
      </c>
      <c r="G169" s="23"/>
      <c r="H169" s="23">
        <f>H170+H173</f>
        <v>9721.4</v>
      </c>
      <c r="I169" s="23">
        <f t="shared" ref="I169:J169" si="81">I170+I173</f>
        <v>0</v>
      </c>
      <c r="J169" s="23">
        <f t="shared" si="81"/>
        <v>0</v>
      </c>
    </row>
    <row r="170" spans="1:10" x14ac:dyDescent="0.25">
      <c r="A170" s="20" t="s">
        <v>183</v>
      </c>
      <c r="B170" s="21" t="s">
        <v>17</v>
      </c>
      <c r="C170" s="21" t="s">
        <v>180</v>
      </c>
      <c r="D170" s="21" t="s">
        <v>184</v>
      </c>
      <c r="E170" s="21"/>
      <c r="F170" s="22">
        <v>9720400</v>
      </c>
      <c r="G170" s="23"/>
      <c r="H170" s="23">
        <f>H171+H172</f>
        <v>9720.4</v>
      </c>
      <c r="I170" s="23">
        <f t="shared" ref="I170:J170" si="82">I171+I172</f>
        <v>0</v>
      </c>
      <c r="J170" s="23">
        <f t="shared" si="82"/>
        <v>0</v>
      </c>
    </row>
    <row r="171" spans="1:10" ht="38.25" x14ac:dyDescent="0.25">
      <c r="A171" s="20" t="s">
        <v>48</v>
      </c>
      <c r="B171" s="21" t="s">
        <v>17</v>
      </c>
      <c r="C171" s="21" t="s">
        <v>180</v>
      </c>
      <c r="D171" s="21" t="s">
        <v>184</v>
      </c>
      <c r="E171" s="21" t="s">
        <v>49</v>
      </c>
      <c r="F171" s="22">
        <v>6215400</v>
      </c>
      <c r="G171" s="23"/>
      <c r="H171" s="23">
        <v>6215.4</v>
      </c>
      <c r="I171" s="23">
        <v>0</v>
      </c>
      <c r="J171" s="23">
        <v>0</v>
      </c>
    </row>
    <row r="172" spans="1:10" ht="38.25" x14ac:dyDescent="0.25">
      <c r="A172" s="20" t="s">
        <v>144</v>
      </c>
      <c r="B172" s="21" t="s">
        <v>17</v>
      </c>
      <c r="C172" s="21" t="s">
        <v>180</v>
      </c>
      <c r="D172" s="21" t="s">
        <v>184</v>
      </c>
      <c r="E172" s="21" t="s">
        <v>145</v>
      </c>
      <c r="F172" s="22">
        <v>3505000</v>
      </c>
      <c r="G172" s="23"/>
      <c r="H172" s="23">
        <v>3505</v>
      </c>
      <c r="I172" s="23">
        <v>0</v>
      </c>
      <c r="J172" s="23">
        <v>0</v>
      </c>
    </row>
    <row r="173" spans="1:10" x14ac:dyDescent="0.25">
      <c r="A173" s="20" t="s">
        <v>185</v>
      </c>
      <c r="B173" s="21" t="s">
        <v>17</v>
      </c>
      <c r="C173" s="21" t="s">
        <v>180</v>
      </c>
      <c r="D173" s="21" t="s">
        <v>186</v>
      </c>
      <c r="E173" s="21"/>
      <c r="F173" s="22">
        <v>1000</v>
      </c>
      <c r="G173" s="23"/>
      <c r="H173" s="23">
        <f>H174</f>
        <v>1</v>
      </c>
      <c r="I173" s="23">
        <f t="shared" ref="I173:J173" si="83">I174</f>
        <v>0</v>
      </c>
      <c r="J173" s="23">
        <f t="shared" si="83"/>
        <v>0</v>
      </c>
    </row>
    <row r="174" spans="1:10" ht="38.25" x14ac:dyDescent="0.25">
      <c r="A174" s="20" t="s">
        <v>48</v>
      </c>
      <c r="B174" s="21" t="s">
        <v>17</v>
      </c>
      <c r="C174" s="21" t="s">
        <v>180</v>
      </c>
      <c r="D174" s="21" t="s">
        <v>186</v>
      </c>
      <c r="E174" s="21" t="s">
        <v>49</v>
      </c>
      <c r="F174" s="22">
        <v>1000</v>
      </c>
      <c r="G174" s="23"/>
      <c r="H174" s="23">
        <v>1</v>
      </c>
      <c r="I174" s="23">
        <v>0</v>
      </c>
      <c r="J174" s="23">
        <v>0</v>
      </c>
    </row>
    <row r="175" spans="1:10" ht="51" x14ac:dyDescent="0.25">
      <c r="A175" s="20" t="s">
        <v>187</v>
      </c>
      <c r="B175" s="21" t="s">
        <v>17</v>
      </c>
      <c r="C175" s="21" t="s">
        <v>180</v>
      </c>
      <c r="D175" s="21" t="s">
        <v>188</v>
      </c>
      <c r="E175" s="21"/>
      <c r="F175" s="22">
        <v>215000</v>
      </c>
      <c r="G175" s="23"/>
      <c r="H175" s="23">
        <f>H176</f>
        <v>215</v>
      </c>
      <c r="I175" s="23">
        <f t="shared" ref="I175:J175" si="84">I176</f>
        <v>50</v>
      </c>
      <c r="J175" s="23">
        <f t="shared" si="84"/>
        <v>50</v>
      </c>
    </row>
    <row r="176" spans="1:10" x14ac:dyDescent="0.25">
      <c r="A176" s="20" t="s">
        <v>189</v>
      </c>
      <c r="B176" s="21" t="s">
        <v>17</v>
      </c>
      <c r="C176" s="21" t="s">
        <v>180</v>
      </c>
      <c r="D176" s="21" t="s">
        <v>190</v>
      </c>
      <c r="E176" s="21"/>
      <c r="F176" s="22">
        <v>215000</v>
      </c>
      <c r="G176" s="23"/>
      <c r="H176" s="23">
        <f>H177+H178</f>
        <v>215</v>
      </c>
      <c r="I176" s="23">
        <f t="shared" ref="I176:J176" si="85">I177+I178</f>
        <v>50</v>
      </c>
      <c r="J176" s="23">
        <f t="shared" si="85"/>
        <v>50</v>
      </c>
    </row>
    <row r="177" spans="1:10" ht="38.25" x14ac:dyDescent="0.25">
      <c r="A177" s="20" t="s">
        <v>48</v>
      </c>
      <c r="B177" s="21" t="s">
        <v>17</v>
      </c>
      <c r="C177" s="21" t="s">
        <v>180</v>
      </c>
      <c r="D177" s="21" t="s">
        <v>190</v>
      </c>
      <c r="E177" s="21" t="s">
        <v>49</v>
      </c>
      <c r="F177" s="22">
        <v>60100</v>
      </c>
      <c r="G177" s="23"/>
      <c r="H177" s="23">
        <v>60.1</v>
      </c>
      <c r="I177" s="23">
        <v>50</v>
      </c>
      <c r="J177" s="23">
        <v>50</v>
      </c>
    </row>
    <row r="178" spans="1:10" x14ac:dyDescent="0.25">
      <c r="A178" s="20" t="s">
        <v>74</v>
      </c>
      <c r="B178" s="21" t="s">
        <v>17</v>
      </c>
      <c r="C178" s="21" t="s">
        <v>180</v>
      </c>
      <c r="D178" s="21" t="s">
        <v>190</v>
      </c>
      <c r="E178" s="21" t="s">
        <v>75</v>
      </c>
      <c r="F178" s="22">
        <v>154900</v>
      </c>
      <c r="G178" s="23"/>
      <c r="H178" s="23">
        <v>154.9</v>
      </c>
      <c r="I178" s="23">
        <v>0</v>
      </c>
      <c r="J178" s="23">
        <v>0</v>
      </c>
    </row>
    <row r="179" spans="1:10" x14ac:dyDescent="0.25">
      <c r="A179" s="20" t="s">
        <v>191</v>
      </c>
      <c r="B179" s="21" t="s">
        <v>17</v>
      </c>
      <c r="C179" s="21" t="s">
        <v>192</v>
      </c>
      <c r="D179" s="21"/>
      <c r="E179" s="21"/>
      <c r="F179" s="22">
        <v>162549500</v>
      </c>
      <c r="G179" s="23"/>
      <c r="H179" s="23">
        <f>H180+H187+H190+H195</f>
        <v>165969.5</v>
      </c>
      <c r="I179" s="23">
        <f t="shared" ref="I179:J179" si="86">I180+I187+I190+I195</f>
        <v>87636.1</v>
      </c>
      <c r="J179" s="23">
        <f t="shared" si="86"/>
        <v>64821.2</v>
      </c>
    </row>
    <row r="180" spans="1:10" ht="25.5" x14ac:dyDescent="0.25">
      <c r="A180" s="20" t="s">
        <v>50</v>
      </c>
      <c r="B180" s="21" t="s">
        <v>17</v>
      </c>
      <c r="C180" s="21" t="s">
        <v>192</v>
      </c>
      <c r="D180" s="21" t="s">
        <v>51</v>
      </c>
      <c r="E180" s="21"/>
      <c r="F180" s="22">
        <v>119219200</v>
      </c>
      <c r="G180" s="23"/>
      <c r="H180" s="23">
        <f>H181</f>
        <v>119219.2</v>
      </c>
      <c r="I180" s="23">
        <f t="shared" ref="I180:J180" si="87">I181</f>
        <v>49760</v>
      </c>
      <c r="J180" s="23">
        <f t="shared" si="87"/>
        <v>49760</v>
      </c>
    </row>
    <row r="181" spans="1:10" ht="25.5" x14ac:dyDescent="0.25">
      <c r="A181" s="20" t="s">
        <v>193</v>
      </c>
      <c r="B181" s="21" t="s">
        <v>17</v>
      </c>
      <c r="C181" s="21" t="s">
        <v>192</v>
      </c>
      <c r="D181" s="21" t="s">
        <v>194</v>
      </c>
      <c r="E181" s="21"/>
      <c r="F181" s="22">
        <v>119219200</v>
      </c>
      <c r="G181" s="23"/>
      <c r="H181" s="23">
        <f>H182+H185</f>
        <v>119219.2</v>
      </c>
      <c r="I181" s="23">
        <f t="shared" ref="I181:J181" si="88">I182+I185</f>
        <v>49760</v>
      </c>
      <c r="J181" s="23">
        <f t="shared" si="88"/>
        <v>49760</v>
      </c>
    </row>
    <row r="182" spans="1:10" ht="25.5" x14ac:dyDescent="0.25">
      <c r="A182" s="20" t="s">
        <v>195</v>
      </c>
      <c r="B182" s="21" t="s">
        <v>17</v>
      </c>
      <c r="C182" s="21" t="s">
        <v>192</v>
      </c>
      <c r="D182" s="21" t="s">
        <v>196</v>
      </c>
      <c r="E182" s="21"/>
      <c r="F182" s="23">
        <v>119038.2</v>
      </c>
      <c r="G182" s="23"/>
      <c r="H182" s="23">
        <f>H183+H184</f>
        <v>119038.2</v>
      </c>
      <c r="I182" s="23">
        <f t="shared" ref="I182:J182" si="89">I183+I184</f>
        <v>49760</v>
      </c>
      <c r="J182" s="23">
        <f t="shared" si="89"/>
        <v>49760</v>
      </c>
    </row>
    <row r="183" spans="1:10" ht="38.25" x14ac:dyDescent="0.25">
      <c r="A183" s="20" t="s">
        <v>140</v>
      </c>
      <c r="B183" s="21" t="s">
        <v>17</v>
      </c>
      <c r="C183" s="21" t="s">
        <v>192</v>
      </c>
      <c r="D183" s="21" t="s">
        <v>196</v>
      </c>
      <c r="E183" s="21" t="s">
        <v>141</v>
      </c>
      <c r="F183" s="22">
        <v>49595800</v>
      </c>
      <c r="G183" s="23"/>
      <c r="H183" s="23">
        <v>49595.8</v>
      </c>
      <c r="I183" s="23">
        <v>49760</v>
      </c>
      <c r="J183" s="23">
        <v>49760</v>
      </c>
    </row>
    <row r="184" spans="1:10" ht="38.25" x14ac:dyDescent="0.25">
      <c r="A184" s="20" t="s">
        <v>48</v>
      </c>
      <c r="B184" s="21" t="s">
        <v>17</v>
      </c>
      <c r="C184" s="21" t="s">
        <v>192</v>
      </c>
      <c r="D184" s="21" t="s">
        <v>197</v>
      </c>
      <c r="E184" s="21" t="s">
        <v>49</v>
      </c>
      <c r="F184" s="23">
        <v>69442.399999999994</v>
      </c>
      <c r="G184" s="23"/>
      <c r="H184" s="23">
        <v>69442.399999999994</v>
      </c>
      <c r="I184" s="23">
        <v>0</v>
      </c>
      <c r="J184" s="23">
        <v>0</v>
      </c>
    </row>
    <row r="185" spans="1:10" ht="25.5" x14ac:dyDescent="0.25">
      <c r="A185" s="20" t="s">
        <v>198</v>
      </c>
      <c r="B185" s="21" t="s">
        <v>17</v>
      </c>
      <c r="C185" s="21" t="s">
        <v>192</v>
      </c>
      <c r="D185" s="21" t="s">
        <v>199</v>
      </c>
      <c r="E185" s="21"/>
      <c r="F185" s="22">
        <v>181000</v>
      </c>
      <c r="G185" s="23"/>
      <c r="H185" s="23">
        <f>H186</f>
        <v>181</v>
      </c>
      <c r="I185" s="23">
        <f t="shared" ref="I185:J185" si="90">I186</f>
        <v>0</v>
      </c>
      <c r="J185" s="23">
        <f t="shared" si="90"/>
        <v>0</v>
      </c>
    </row>
    <row r="186" spans="1:10" ht="38.25" x14ac:dyDescent="0.25">
      <c r="A186" s="20" t="s">
        <v>48</v>
      </c>
      <c r="B186" s="21" t="s">
        <v>17</v>
      </c>
      <c r="C186" s="21" t="s">
        <v>192</v>
      </c>
      <c r="D186" s="21" t="s">
        <v>199</v>
      </c>
      <c r="E186" s="21" t="s">
        <v>49</v>
      </c>
      <c r="F186" s="22">
        <v>181000</v>
      </c>
      <c r="G186" s="23"/>
      <c r="H186" s="23">
        <v>181</v>
      </c>
      <c r="I186" s="23">
        <v>0</v>
      </c>
      <c r="J186" s="23">
        <v>0</v>
      </c>
    </row>
    <row r="187" spans="1:10" ht="51" x14ac:dyDescent="0.25">
      <c r="A187" s="20" t="s">
        <v>187</v>
      </c>
      <c r="B187" s="21" t="s">
        <v>17</v>
      </c>
      <c r="C187" s="21" t="s">
        <v>192</v>
      </c>
      <c r="D187" s="21" t="s">
        <v>188</v>
      </c>
      <c r="E187" s="21"/>
      <c r="F187" s="22">
        <v>635000</v>
      </c>
      <c r="G187" s="23"/>
      <c r="H187" s="23">
        <f>H188</f>
        <v>635</v>
      </c>
      <c r="I187" s="23">
        <f t="shared" ref="I187:J188" si="91">I188</f>
        <v>800</v>
      </c>
      <c r="J187" s="23">
        <f t="shared" si="91"/>
        <v>800</v>
      </c>
    </row>
    <row r="188" spans="1:10" ht="38.25" x14ac:dyDescent="0.25">
      <c r="A188" s="20" t="s">
        <v>200</v>
      </c>
      <c r="B188" s="21" t="s">
        <v>17</v>
      </c>
      <c r="C188" s="21" t="s">
        <v>192</v>
      </c>
      <c r="D188" s="21" t="s">
        <v>201</v>
      </c>
      <c r="E188" s="21"/>
      <c r="F188" s="22">
        <v>635000</v>
      </c>
      <c r="G188" s="23"/>
      <c r="H188" s="23">
        <f>H189</f>
        <v>635</v>
      </c>
      <c r="I188" s="23">
        <f t="shared" si="91"/>
        <v>800</v>
      </c>
      <c r="J188" s="23">
        <f t="shared" si="91"/>
        <v>800</v>
      </c>
    </row>
    <row r="189" spans="1:10" ht="38.25" x14ac:dyDescent="0.25">
      <c r="A189" s="20" t="s">
        <v>140</v>
      </c>
      <c r="B189" s="21" t="s">
        <v>17</v>
      </c>
      <c r="C189" s="21" t="s">
        <v>192</v>
      </c>
      <c r="D189" s="21" t="s">
        <v>201</v>
      </c>
      <c r="E189" s="21" t="s">
        <v>141</v>
      </c>
      <c r="F189" s="22">
        <v>635000</v>
      </c>
      <c r="G189" s="23"/>
      <c r="H189" s="23">
        <v>635</v>
      </c>
      <c r="I189" s="23">
        <v>800</v>
      </c>
      <c r="J189" s="23">
        <v>800</v>
      </c>
    </row>
    <row r="190" spans="1:10" ht="38.25" x14ac:dyDescent="0.25">
      <c r="A190" s="20" t="s">
        <v>147</v>
      </c>
      <c r="B190" s="21" t="s">
        <v>17</v>
      </c>
      <c r="C190" s="21" t="s">
        <v>192</v>
      </c>
      <c r="D190" s="21" t="s">
        <v>148</v>
      </c>
      <c r="E190" s="21"/>
      <c r="F190" s="22">
        <v>23846300</v>
      </c>
      <c r="G190" s="23">
        <v>3420</v>
      </c>
      <c r="H190" s="23">
        <f>H191</f>
        <v>27266.3</v>
      </c>
      <c r="I190" s="23">
        <f t="shared" ref="I190:J190" si="92">I191</f>
        <v>23076.1</v>
      </c>
      <c r="J190" s="23">
        <f t="shared" si="92"/>
        <v>261.2</v>
      </c>
    </row>
    <row r="191" spans="1:10" ht="25.5" x14ac:dyDescent="0.25">
      <c r="A191" s="20" t="s">
        <v>202</v>
      </c>
      <c r="B191" s="21" t="s">
        <v>17</v>
      </c>
      <c r="C191" s="21" t="s">
        <v>192</v>
      </c>
      <c r="D191" s="21" t="s">
        <v>150</v>
      </c>
      <c r="E191" s="21"/>
      <c r="F191" s="23">
        <v>23846.3</v>
      </c>
      <c r="G191" s="23">
        <v>3420</v>
      </c>
      <c r="H191" s="23">
        <f>H192+H193+H194</f>
        <v>27266.3</v>
      </c>
      <c r="I191" s="23">
        <f t="shared" ref="I191:J191" si="93">I192+I193+I194</f>
        <v>23076.1</v>
      </c>
      <c r="J191" s="23">
        <f t="shared" si="93"/>
        <v>261.2</v>
      </c>
    </row>
    <row r="192" spans="1:10" ht="38.25" x14ac:dyDescent="0.25">
      <c r="A192" s="20" t="s">
        <v>48</v>
      </c>
      <c r="B192" s="21" t="s">
        <v>17</v>
      </c>
      <c r="C192" s="21" t="s">
        <v>192</v>
      </c>
      <c r="D192" s="21" t="s">
        <v>150</v>
      </c>
      <c r="E192" s="21" t="s">
        <v>49</v>
      </c>
      <c r="F192" s="22">
        <v>30000</v>
      </c>
      <c r="G192" s="23"/>
      <c r="H192" s="23">
        <v>30</v>
      </c>
      <c r="I192" s="23">
        <v>0</v>
      </c>
      <c r="J192" s="23">
        <v>0</v>
      </c>
    </row>
    <row r="193" spans="1:10" ht="38.25" x14ac:dyDescent="0.25">
      <c r="A193" s="20" t="s">
        <v>140</v>
      </c>
      <c r="B193" s="21" t="s">
        <v>17</v>
      </c>
      <c r="C193" s="21" t="s">
        <v>192</v>
      </c>
      <c r="D193" s="21" t="s">
        <v>150</v>
      </c>
      <c r="E193" s="21" t="s">
        <v>141</v>
      </c>
      <c r="F193" s="22">
        <v>1000000</v>
      </c>
      <c r="G193" s="23">
        <v>3420</v>
      </c>
      <c r="H193" s="23">
        <f>1000+3420</f>
        <v>4420</v>
      </c>
      <c r="I193" s="23">
        <v>0</v>
      </c>
      <c r="J193" s="23">
        <v>0</v>
      </c>
    </row>
    <row r="194" spans="1:10" ht="38.25" x14ac:dyDescent="0.25">
      <c r="A194" s="20" t="s">
        <v>48</v>
      </c>
      <c r="B194" s="21" t="s">
        <v>17</v>
      </c>
      <c r="C194" s="21" t="s">
        <v>192</v>
      </c>
      <c r="D194" s="21" t="s">
        <v>151</v>
      </c>
      <c r="E194" s="21" t="s">
        <v>49</v>
      </c>
      <c r="F194" s="22">
        <v>22816300</v>
      </c>
      <c r="G194" s="23"/>
      <c r="H194" s="23">
        <v>22816.3</v>
      </c>
      <c r="I194" s="23">
        <v>23076.1</v>
      </c>
      <c r="J194" s="23">
        <v>261.2</v>
      </c>
    </row>
    <row r="195" spans="1:10" ht="25.5" x14ac:dyDescent="0.25">
      <c r="A195" s="20" t="s">
        <v>70</v>
      </c>
      <c r="B195" s="21" t="s">
        <v>17</v>
      </c>
      <c r="C195" s="21" t="s">
        <v>192</v>
      </c>
      <c r="D195" s="21" t="s">
        <v>71</v>
      </c>
      <c r="E195" s="21"/>
      <c r="F195" s="22">
        <v>18849000</v>
      </c>
      <c r="G195" s="23"/>
      <c r="H195" s="23">
        <f>H196</f>
        <v>18849</v>
      </c>
      <c r="I195" s="23">
        <f t="shared" ref="I195:J195" si="94">I196</f>
        <v>14000</v>
      </c>
      <c r="J195" s="23">
        <f t="shared" si="94"/>
        <v>14000</v>
      </c>
    </row>
    <row r="196" spans="1:10" ht="38.25" x14ac:dyDescent="0.25">
      <c r="A196" s="20" t="s">
        <v>140</v>
      </c>
      <c r="B196" s="21" t="s">
        <v>17</v>
      </c>
      <c r="C196" s="21" t="s">
        <v>192</v>
      </c>
      <c r="D196" s="21" t="s">
        <v>71</v>
      </c>
      <c r="E196" s="21" t="s">
        <v>141</v>
      </c>
      <c r="F196" s="22">
        <v>18849000</v>
      </c>
      <c r="G196" s="23"/>
      <c r="H196" s="23">
        <v>18849</v>
      </c>
      <c r="I196" s="23">
        <v>14000</v>
      </c>
      <c r="J196" s="23">
        <v>14000</v>
      </c>
    </row>
    <row r="197" spans="1:10" x14ac:dyDescent="0.25">
      <c r="A197" s="20" t="s">
        <v>203</v>
      </c>
      <c r="B197" s="21" t="s">
        <v>17</v>
      </c>
      <c r="C197" s="21" t="s">
        <v>204</v>
      </c>
      <c r="D197" s="21"/>
      <c r="E197" s="21"/>
      <c r="F197" s="22">
        <v>135000</v>
      </c>
      <c r="G197" s="23">
        <v>50</v>
      </c>
      <c r="H197" s="23">
        <f>H198+H204</f>
        <v>185</v>
      </c>
      <c r="I197" s="23">
        <f t="shared" ref="I197:J197" si="95">I198+I204</f>
        <v>175</v>
      </c>
      <c r="J197" s="23">
        <f t="shared" si="95"/>
        <v>155</v>
      </c>
    </row>
    <row r="198" spans="1:10" x14ac:dyDescent="0.25">
      <c r="A198" s="20" t="s">
        <v>205</v>
      </c>
      <c r="B198" s="21" t="s">
        <v>17</v>
      </c>
      <c r="C198" s="21" t="s">
        <v>206</v>
      </c>
      <c r="D198" s="21"/>
      <c r="E198" s="21"/>
      <c r="F198" s="22">
        <v>25000</v>
      </c>
      <c r="G198" s="23"/>
      <c r="H198" s="23">
        <f>H199</f>
        <v>25</v>
      </c>
      <c r="I198" s="23">
        <f t="shared" ref="I198:J200" si="96">I199</f>
        <v>25</v>
      </c>
      <c r="J198" s="23">
        <f t="shared" si="96"/>
        <v>0</v>
      </c>
    </row>
    <row r="199" spans="1:10" ht="25.5" x14ac:dyDescent="0.25">
      <c r="A199" s="20" t="s">
        <v>32</v>
      </c>
      <c r="B199" s="21" t="s">
        <v>17</v>
      </c>
      <c r="C199" s="21" t="s">
        <v>206</v>
      </c>
      <c r="D199" s="21" t="s">
        <v>33</v>
      </c>
      <c r="E199" s="21"/>
      <c r="F199" s="22">
        <v>25000</v>
      </c>
      <c r="G199" s="23"/>
      <c r="H199" s="23">
        <f>H200</f>
        <v>25</v>
      </c>
      <c r="I199" s="23">
        <f t="shared" si="96"/>
        <v>25</v>
      </c>
      <c r="J199" s="23">
        <f t="shared" si="96"/>
        <v>0</v>
      </c>
    </row>
    <row r="200" spans="1:10" ht="25.5" x14ac:dyDescent="0.25">
      <c r="A200" s="20" t="s">
        <v>207</v>
      </c>
      <c r="B200" s="21" t="s">
        <v>17</v>
      </c>
      <c r="C200" s="21" t="s">
        <v>206</v>
      </c>
      <c r="D200" s="21" t="s">
        <v>208</v>
      </c>
      <c r="E200" s="21"/>
      <c r="F200" s="22">
        <v>25000</v>
      </c>
      <c r="G200" s="23"/>
      <c r="H200" s="23">
        <f>H201</f>
        <v>25</v>
      </c>
      <c r="I200" s="23">
        <f t="shared" si="96"/>
        <v>25</v>
      </c>
      <c r="J200" s="23">
        <f t="shared" si="96"/>
        <v>0</v>
      </c>
    </row>
    <row r="201" spans="1:10" ht="38.25" x14ac:dyDescent="0.25">
      <c r="A201" s="20" t="s">
        <v>209</v>
      </c>
      <c r="B201" s="21" t="s">
        <v>17</v>
      </c>
      <c r="C201" s="21" t="s">
        <v>206</v>
      </c>
      <c r="D201" s="21" t="s">
        <v>210</v>
      </c>
      <c r="E201" s="21"/>
      <c r="F201" s="22">
        <v>25000</v>
      </c>
      <c r="G201" s="23"/>
      <c r="H201" s="23">
        <f>H202+H203</f>
        <v>25</v>
      </c>
      <c r="I201" s="23">
        <f t="shared" ref="I201:J201" si="97">I202+I203</f>
        <v>25</v>
      </c>
      <c r="J201" s="23">
        <f t="shared" si="97"/>
        <v>0</v>
      </c>
    </row>
    <row r="202" spans="1:10" ht="38.25" x14ac:dyDescent="0.25">
      <c r="A202" s="20" t="s">
        <v>48</v>
      </c>
      <c r="B202" s="21" t="s">
        <v>17</v>
      </c>
      <c r="C202" s="21" t="s">
        <v>206</v>
      </c>
      <c r="D202" s="21" t="s">
        <v>210</v>
      </c>
      <c r="E202" s="21" t="s">
        <v>49</v>
      </c>
      <c r="F202" s="22">
        <v>5000</v>
      </c>
      <c r="G202" s="23"/>
      <c r="H202" s="23">
        <v>5</v>
      </c>
      <c r="I202" s="23">
        <v>0</v>
      </c>
      <c r="J202" s="23">
        <v>0</v>
      </c>
    </row>
    <row r="203" spans="1:10" ht="38.25" x14ac:dyDescent="0.25">
      <c r="A203" s="20" t="s">
        <v>144</v>
      </c>
      <c r="B203" s="21" t="s">
        <v>17</v>
      </c>
      <c r="C203" s="21" t="s">
        <v>206</v>
      </c>
      <c r="D203" s="21" t="s">
        <v>211</v>
      </c>
      <c r="E203" s="21" t="s">
        <v>145</v>
      </c>
      <c r="F203" s="22">
        <v>20000</v>
      </c>
      <c r="G203" s="23"/>
      <c r="H203" s="23">
        <v>20</v>
      </c>
      <c r="I203" s="23">
        <v>25</v>
      </c>
      <c r="J203" s="23">
        <v>0</v>
      </c>
    </row>
    <row r="204" spans="1:10" ht="25.5" x14ac:dyDescent="0.25">
      <c r="A204" s="20" t="s">
        <v>212</v>
      </c>
      <c r="B204" s="21" t="s">
        <v>17</v>
      </c>
      <c r="C204" s="21" t="s">
        <v>213</v>
      </c>
      <c r="D204" s="21"/>
      <c r="E204" s="21"/>
      <c r="F204" s="22">
        <v>110000</v>
      </c>
      <c r="G204" s="23">
        <v>50</v>
      </c>
      <c r="H204" s="23">
        <f>H205+H208+H215</f>
        <v>160</v>
      </c>
      <c r="I204" s="23">
        <f t="shared" ref="I204:J204" si="98">I205+I208+I215</f>
        <v>150</v>
      </c>
      <c r="J204" s="23">
        <f t="shared" si="98"/>
        <v>155</v>
      </c>
    </row>
    <row r="205" spans="1:10" ht="51" x14ac:dyDescent="0.25">
      <c r="A205" s="20" t="s">
        <v>114</v>
      </c>
      <c r="B205" s="21" t="s">
        <v>17</v>
      </c>
      <c r="C205" s="21" t="s">
        <v>213</v>
      </c>
      <c r="D205" s="21" t="s">
        <v>115</v>
      </c>
      <c r="E205" s="21"/>
      <c r="F205" s="22">
        <v>10000</v>
      </c>
      <c r="G205" s="23"/>
      <c r="H205" s="23">
        <f>H206</f>
        <v>10</v>
      </c>
      <c r="I205" s="23">
        <f t="shared" ref="I205:J206" si="99">I206</f>
        <v>0</v>
      </c>
      <c r="J205" s="23">
        <f t="shared" si="99"/>
        <v>0</v>
      </c>
    </row>
    <row r="206" spans="1:10" ht="89.25" x14ac:dyDescent="0.25">
      <c r="A206" s="20" t="s">
        <v>116</v>
      </c>
      <c r="B206" s="21" t="s">
        <v>17</v>
      </c>
      <c r="C206" s="21" t="s">
        <v>213</v>
      </c>
      <c r="D206" s="21" t="s">
        <v>117</v>
      </c>
      <c r="E206" s="21"/>
      <c r="F206" s="22">
        <v>10000</v>
      </c>
      <c r="G206" s="23"/>
      <c r="H206" s="23">
        <f>H207</f>
        <v>10</v>
      </c>
      <c r="I206" s="23">
        <f t="shared" si="99"/>
        <v>0</v>
      </c>
      <c r="J206" s="23">
        <f t="shared" si="99"/>
        <v>0</v>
      </c>
    </row>
    <row r="207" spans="1:10" ht="38.25" x14ac:dyDescent="0.25">
      <c r="A207" s="20" t="s">
        <v>48</v>
      </c>
      <c r="B207" s="21" t="s">
        <v>17</v>
      </c>
      <c r="C207" s="21" t="s">
        <v>213</v>
      </c>
      <c r="D207" s="21" t="s">
        <v>117</v>
      </c>
      <c r="E207" s="21" t="s">
        <v>49</v>
      </c>
      <c r="F207" s="22">
        <v>10000</v>
      </c>
      <c r="G207" s="23"/>
      <c r="H207" s="23">
        <v>10</v>
      </c>
      <c r="I207" s="23">
        <v>0</v>
      </c>
      <c r="J207" s="23">
        <v>0</v>
      </c>
    </row>
    <row r="208" spans="1:10" ht="38.25" x14ac:dyDescent="0.25">
      <c r="A208" s="20" t="s">
        <v>22</v>
      </c>
      <c r="B208" s="21" t="s">
        <v>17</v>
      </c>
      <c r="C208" s="21" t="s">
        <v>213</v>
      </c>
      <c r="D208" s="21" t="s">
        <v>23</v>
      </c>
      <c r="E208" s="21"/>
      <c r="F208" s="22">
        <v>100000</v>
      </c>
      <c r="G208" s="23"/>
      <c r="H208" s="23">
        <f>H209+H212</f>
        <v>100</v>
      </c>
      <c r="I208" s="23">
        <f t="shared" ref="I208:J208" si="100">I209+I212</f>
        <v>150</v>
      </c>
      <c r="J208" s="23">
        <f t="shared" si="100"/>
        <v>155</v>
      </c>
    </row>
    <row r="209" spans="1:10" ht="38.25" x14ac:dyDescent="0.25">
      <c r="A209" s="20" t="s">
        <v>214</v>
      </c>
      <c r="B209" s="21" t="s">
        <v>17</v>
      </c>
      <c r="C209" s="21" t="s">
        <v>213</v>
      </c>
      <c r="D209" s="21" t="s">
        <v>215</v>
      </c>
      <c r="E209" s="21"/>
      <c r="F209" s="22">
        <v>50000</v>
      </c>
      <c r="G209" s="23"/>
      <c r="H209" s="23">
        <f>H210</f>
        <v>50</v>
      </c>
      <c r="I209" s="23">
        <f t="shared" ref="I209:J210" si="101">I210</f>
        <v>100</v>
      </c>
      <c r="J209" s="23">
        <f t="shared" si="101"/>
        <v>105</v>
      </c>
    </row>
    <row r="210" spans="1:10" ht="51" x14ac:dyDescent="0.25">
      <c r="A210" s="20" t="s">
        <v>216</v>
      </c>
      <c r="B210" s="21" t="s">
        <v>17</v>
      </c>
      <c r="C210" s="21" t="s">
        <v>213</v>
      </c>
      <c r="D210" s="21" t="s">
        <v>217</v>
      </c>
      <c r="E210" s="21"/>
      <c r="F210" s="22">
        <v>50000</v>
      </c>
      <c r="G210" s="23"/>
      <c r="H210" s="23">
        <f>H211</f>
        <v>50</v>
      </c>
      <c r="I210" s="23">
        <f t="shared" si="101"/>
        <v>100</v>
      </c>
      <c r="J210" s="23">
        <f t="shared" si="101"/>
        <v>105</v>
      </c>
    </row>
    <row r="211" spans="1:10" ht="38.25" x14ac:dyDescent="0.25">
      <c r="A211" s="20" t="s">
        <v>48</v>
      </c>
      <c r="B211" s="21" t="s">
        <v>17</v>
      </c>
      <c r="C211" s="21" t="s">
        <v>213</v>
      </c>
      <c r="D211" s="21" t="s">
        <v>217</v>
      </c>
      <c r="E211" s="21" t="s">
        <v>49</v>
      </c>
      <c r="F211" s="22">
        <v>50000</v>
      </c>
      <c r="G211" s="23"/>
      <c r="H211" s="23">
        <v>50</v>
      </c>
      <c r="I211" s="23">
        <v>100</v>
      </c>
      <c r="J211" s="23">
        <v>105</v>
      </c>
    </row>
    <row r="212" spans="1:10" ht="38.25" x14ac:dyDescent="0.25">
      <c r="A212" s="20" t="s">
        <v>218</v>
      </c>
      <c r="B212" s="21" t="s">
        <v>17</v>
      </c>
      <c r="C212" s="21" t="s">
        <v>213</v>
      </c>
      <c r="D212" s="21" t="s">
        <v>64</v>
      </c>
      <c r="E212" s="21"/>
      <c r="F212" s="22">
        <v>50000</v>
      </c>
      <c r="G212" s="23"/>
      <c r="H212" s="23">
        <f>H213</f>
        <v>50</v>
      </c>
      <c r="I212" s="23">
        <f t="shared" ref="I212:J213" si="102">I213</f>
        <v>50</v>
      </c>
      <c r="J212" s="23">
        <f t="shared" si="102"/>
        <v>50</v>
      </c>
    </row>
    <row r="213" spans="1:10" ht="38.25" x14ac:dyDescent="0.25">
      <c r="A213" s="20" t="s">
        <v>219</v>
      </c>
      <c r="B213" s="21" t="s">
        <v>17</v>
      </c>
      <c r="C213" s="21" t="s">
        <v>213</v>
      </c>
      <c r="D213" s="21" t="s">
        <v>65</v>
      </c>
      <c r="E213" s="21"/>
      <c r="F213" s="22">
        <v>50000</v>
      </c>
      <c r="G213" s="23"/>
      <c r="H213" s="23">
        <f>H214</f>
        <v>50</v>
      </c>
      <c r="I213" s="23">
        <f t="shared" si="102"/>
        <v>50</v>
      </c>
      <c r="J213" s="23">
        <f t="shared" si="102"/>
        <v>50</v>
      </c>
    </row>
    <row r="214" spans="1:10" ht="38.25" x14ac:dyDescent="0.25">
      <c r="A214" s="20" t="s">
        <v>48</v>
      </c>
      <c r="B214" s="21" t="s">
        <v>17</v>
      </c>
      <c r="C214" s="21" t="s">
        <v>213</v>
      </c>
      <c r="D214" s="21" t="s">
        <v>65</v>
      </c>
      <c r="E214" s="21" t="s">
        <v>49</v>
      </c>
      <c r="F214" s="22">
        <v>50000</v>
      </c>
      <c r="G214" s="23"/>
      <c r="H214" s="23">
        <v>50</v>
      </c>
      <c r="I214" s="23">
        <v>50</v>
      </c>
      <c r="J214" s="23">
        <v>50</v>
      </c>
    </row>
    <row r="215" spans="1:10" ht="25.5" x14ac:dyDescent="0.25">
      <c r="A215" s="20" t="s">
        <v>70</v>
      </c>
      <c r="B215" s="21" t="s">
        <v>17</v>
      </c>
      <c r="C215" s="21" t="s">
        <v>213</v>
      </c>
      <c r="D215" s="21" t="s">
        <v>71</v>
      </c>
      <c r="E215" s="21"/>
      <c r="F215" s="22"/>
      <c r="G215" s="23">
        <v>50</v>
      </c>
      <c r="H215" s="23">
        <f>H216</f>
        <v>50</v>
      </c>
      <c r="I215" s="23">
        <f t="shared" ref="I215:J215" si="103">I216</f>
        <v>0</v>
      </c>
      <c r="J215" s="23">
        <f t="shared" si="103"/>
        <v>0</v>
      </c>
    </row>
    <row r="216" spans="1:10" ht="38.25" x14ac:dyDescent="0.25">
      <c r="A216" s="20" t="s">
        <v>48</v>
      </c>
      <c r="B216" s="21" t="s">
        <v>17</v>
      </c>
      <c r="C216" s="21" t="s">
        <v>213</v>
      </c>
      <c r="D216" s="21" t="s">
        <v>71</v>
      </c>
      <c r="E216" s="21" t="s">
        <v>49</v>
      </c>
      <c r="F216" s="22"/>
      <c r="G216" s="23">
        <v>50</v>
      </c>
      <c r="H216" s="23">
        <v>50</v>
      </c>
      <c r="I216" s="23">
        <v>0</v>
      </c>
      <c r="J216" s="23">
        <v>0</v>
      </c>
    </row>
    <row r="217" spans="1:10" x14ac:dyDescent="0.25">
      <c r="A217" s="20" t="s">
        <v>220</v>
      </c>
      <c r="B217" s="21" t="s">
        <v>17</v>
      </c>
      <c r="C217" s="21" t="s">
        <v>221</v>
      </c>
      <c r="D217" s="21"/>
      <c r="E217" s="21"/>
      <c r="F217" s="22">
        <v>2000</v>
      </c>
      <c r="G217" s="23">
        <v>4500</v>
      </c>
      <c r="H217" s="23">
        <f>H218</f>
        <v>4502</v>
      </c>
      <c r="I217" s="23">
        <f t="shared" ref="I217:J218" si="104">I218</f>
        <v>0</v>
      </c>
      <c r="J217" s="23">
        <f t="shared" si="104"/>
        <v>0</v>
      </c>
    </row>
    <row r="218" spans="1:10" x14ac:dyDescent="0.25">
      <c r="A218" s="20" t="s">
        <v>222</v>
      </c>
      <c r="B218" s="21" t="s">
        <v>17</v>
      </c>
      <c r="C218" s="21" t="s">
        <v>223</v>
      </c>
      <c r="D218" s="21"/>
      <c r="E218" s="21"/>
      <c r="F218" s="22">
        <v>2000</v>
      </c>
      <c r="G218" s="23">
        <v>4500</v>
      </c>
      <c r="H218" s="23">
        <f>H219</f>
        <v>4502</v>
      </c>
      <c r="I218" s="23">
        <f t="shared" si="104"/>
        <v>0</v>
      </c>
      <c r="J218" s="23">
        <f t="shared" si="104"/>
        <v>0</v>
      </c>
    </row>
    <row r="219" spans="1:10" ht="25.5" x14ac:dyDescent="0.25">
      <c r="A219" s="20" t="s">
        <v>224</v>
      </c>
      <c r="B219" s="21" t="s">
        <v>17</v>
      </c>
      <c r="C219" s="21" t="s">
        <v>223</v>
      </c>
      <c r="D219" s="21" t="s">
        <v>225</v>
      </c>
      <c r="E219" s="21"/>
      <c r="F219" s="22">
        <v>2000</v>
      </c>
      <c r="G219" s="23">
        <v>4500</v>
      </c>
      <c r="H219" s="23">
        <f>H220+H223</f>
        <v>4502</v>
      </c>
      <c r="I219" s="23">
        <f t="shared" ref="I219:J219" si="105">I220+I223</f>
        <v>0</v>
      </c>
      <c r="J219" s="23">
        <f t="shared" si="105"/>
        <v>0</v>
      </c>
    </row>
    <row r="220" spans="1:10" ht="25.5" x14ac:dyDescent="0.25">
      <c r="A220" s="20" t="s">
        <v>226</v>
      </c>
      <c r="B220" s="21" t="s">
        <v>17</v>
      </c>
      <c r="C220" s="21" t="s">
        <v>223</v>
      </c>
      <c r="D220" s="21" t="s">
        <v>227</v>
      </c>
      <c r="E220" s="21"/>
      <c r="F220" s="22">
        <v>2000</v>
      </c>
      <c r="G220" s="23"/>
      <c r="H220" s="23">
        <f>H221</f>
        <v>2</v>
      </c>
      <c r="I220" s="23">
        <f t="shared" ref="I220:J221" si="106">I221</f>
        <v>0</v>
      </c>
      <c r="J220" s="23">
        <f t="shared" si="106"/>
        <v>0</v>
      </c>
    </row>
    <row r="221" spans="1:10" x14ac:dyDescent="0.25">
      <c r="A221" s="20" t="s">
        <v>228</v>
      </c>
      <c r="B221" s="21" t="s">
        <v>17</v>
      </c>
      <c r="C221" s="21" t="s">
        <v>223</v>
      </c>
      <c r="D221" s="21" t="s">
        <v>229</v>
      </c>
      <c r="E221" s="21"/>
      <c r="F221" s="22">
        <v>2000</v>
      </c>
      <c r="G221" s="23"/>
      <c r="H221" s="23">
        <f>H222</f>
        <v>2</v>
      </c>
      <c r="I221" s="23">
        <f t="shared" si="106"/>
        <v>0</v>
      </c>
      <c r="J221" s="23">
        <f t="shared" si="106"/>
        <v>0</v>
      </c>
    </row>
    <row r="222" spans="1:10" ht="38.25" x14ac:dyDescent="0.25">
      <c r="A222" s="20" t="s">
        <v>48</v>
      </c>
      <c r="B222" s="21" t="s">
        <v>17</v>
      </c>
      <c r="C222" s="21" t="s">
        <v>223</v>
      </c>
      <c r="D222" s="21" t="s">
        <v>229</v>
      </c>
      <c r="E222" s="21" t="s">
        <v>49</v>
      </c>
      <c r="F222" s="22">
        <v>2000</v>
      </c>
      <c r="G222" s="23"/>
      <c r="H222" s="23">
        <v>2</v>
      </c>
      <c r="I222" s="23">
        <v>0</v>
      </c>
      <c r="J222" s="23">
        <v>0</v>
      </c>
    </row>
    <row r="223" spans="1:10" ht="38.25" x14ac:dyDescent="0.25">
      <c r="A223" s="20" t="s">
        <v>230</v>
      </c>
      <c r="B223" s="21" t="s">
        <v>17</v>
      </c>
      <c r="C223" s="21" t="s">
        <v>223</v>
      </c>
      <c r="D223" s="21" t="s">
        <v>231</v>
      </c>
      <c r="E223" s="21"/>
      <c r="F223" s="22"/>
      <c r="G223" s="23">
        <f>H223-F223</f>
        <v>4500</v>
      </c>
      <c r="H223" s="23">
        <f>H224</f>
        <v>4500</v>
      </c>
      <c r="I223" s="23">
        <f t="shared" ref="I223:J224" si="107">I224</f>
        <v>0</v>
      </c>
      <c r="J223" s="23">
        <f t="shared" si="107"/>
        <v>0</v>
      </c>
    </row>
    <row r="224" spans="1:10" ht="25.5" x14ac:dyDescent="0.25">
      <c r="A224" s="20" t="s">
        <v>232</v>
      </c>
      <c r="B224" s="21" t="s">
        <v>17</v>
      </c>
      <c r="C224" s="21" t="s">
        <v>223</v>
      </c>
      <c r="D224" s="21" t="s">
        <v>233</v>
      </c>
      <c r="E224" s="21"/>
      <c r="F224" s="22"/>
      <c r="G224" s="23">
        <f>H224-F224</f>
        <v>4500</v>
      </c>
      <c r="H224" s="23">
        <f>H225</f>
        <v>4500</v>
      </c>
      <c r="I224" s="23">
        <f t="shared" si="107"/>
        <v>0</v>
      </c>
      <c r="J224" s="23">
        <f t="shared" si="107"/>
        <v>0</v>
      </c>
    </row>
    <row r="225" spans="1:10" ht="38.25" x14ac:dyDescent="0.25">
      <c r="A225" s="20" t="s">
        <v>48</v>
      </c>
      <c r="B225" s="21" t="s">
        <v>17</v>
      </c>
      <c r="C225" s="21" t="s">
        <v>223</v>
      </c>
      <c r="D225" s="21" t="s">
        <v>233</v>
      </c>
      <c r="E225" s="21" t="s">
        <v>49</v>
      </c>
      <c r="F225" s="22"/>
      <c r="G225" s="23">
        <v>4500</v>
      </c>
      <c r="H225" s="23">
        <f>G225+F225</f>
        <v>4500</v>
      </c>
      <c r="I225" s="23">
        <v>0</v>
      </c>
      <c r="J225" s="23">
        <v>0</v>
      </c>
    </row>
    <row r="226" spans="1:10" x14ac:dyDescent="0.25">
      <c r="A226" s="20" t="s">
        <v>234</v>
      </c>
      <c r="B226" s="21" t="s">
        <v>17</v>
      </c>
      <c r="C226" s="21" t="s">
        <v>235</v>
      </c>
      <c r="D226" s="21"/>
      <c r="E226" s="21"/>
      <c r="F226" s="22">
        <v>15190600</v>
      </c>
      <c r="G226" s="23"/>
      <c r="H226" s="23">
        <f>H227+H232+H245</f>
        <v>15190.6</v>
      </c>
      <c r="I226" s="23">
        <f t="shared" ref="I226:J226" si="108">I227+I232+I245</f>
        <v>15314.1</v>
      </c>
      <c r="J226" s="23">
        <f t="shared" si="108"/>
        <v>15255.7</v>
      </c>
    </row>
    <row r="227" spans="1:10" x14ac:dyDescent="0.25">
      <c r="A227" s="20" t="s">
        <v>236</v>
      </c>
      <c r="B227" s="21" t="s">
        <v>17</v>
      </c>
      <c r="C227" s="21" t="s">
        <v>237</v>
      </c>
      <c r="D227" s="21"/>
      <c r="E227" s="21"/>
      <c r="F227" s="22">
        <v>3087000</v>
      </c>
      <c r="G227" s="23"/>
      <c r="H227" s="23">
        <f>H228</f>
        <v>3087</v>
      </c>
      <c r="I227" s="23">
        <f t="shared" ref="I227:J230" si="109">I228</f>
        <v>3210.5</v>
      </c>
      <c r="J227" s="23">
        <f t="shared" si="109"/>
        <v>3210.5</v>
      </c>
    </row>
    <row r="228" spans="1:10" ht="38.25" x14ac:dyDescent="0.25">
      <c r="A228" s="20" t="s">
        <v>22</v>
      </c>
      <c r="B228" s="21" t="s">
        <v>17</v>
      </c>
      <c r="C228" s="21" t="s">
        <v>237</v>
      </c>
      <c r="D228" s="21" t="s">
        <v>23</v>
      </c>
      <c r="E228" s="21"/>
      <c r="F228" s="22">
        <v>3087000</v>
      </c>
      <c r="G228" s="23"/>
      <c r="H228" s="23">
        <f>H229</f>
        <v>3087</v>
      </c>
      <c r="I228" s="23">
        <f t="shared" si="109"/>
        <v>3210.5</v>
      </c>
      <c r="J228" s="23">
        <f t="shared" si="109"/>
        <v>3210.5</v>
      </c>
    </row>
    <row r="229" spans="1:10" ht="25.5" x14ac:dyDescent="0.25">
      <c r="A229" s="20" t="s">
        <v>24</v>
      </c>
      <c r="B229" s="21" t="s">
        <v>17</v>
      </c>
      <c r="C229" s="21" t="s">
        <v>237</v>
      </c>
      <c r="D229" s="21" t="s">
        <v>25</v>
      </c>
      <c r="E229" s="21"/>
      <c r="F229" s="22">
        <v>3087000</v>
      </c>
      <c r="G229" s="23"/>
      <c r="H229" s="23">
        <f>H230</f>
        <v>3087</v>
      </c>
      <c r="I229" s="23">
        <f t="shared" si="109"/>
        <v>3210.5</v>
      </c>
      <c r="J229" s="23">
        <f t="shared" si="109"/>
        <v>3210.5</v>
      </c>
    </row>
    <row r="230" spans="1:10" ht="76.5" x14ac:dyDescent="0.25">
      <c r="A230" s="20" t="s">
        <v>238</v>
      </c>
      <c r="B230" s="21" t="s">
        <v>17</v>
      </c>
      <c r="C230" s="21" t="s">
        <v>237</v>
      </c>
      <c r="D230" s="21" t="s">
        <v>239</v>
      </c>
      <c r="E230" s="21"/>
      <c r="F230" s="22">
        <v>3087000</v>
      </c>
      <c r="G230" s="23"/>
      <c r="H230" s="23">
        <f>H231</f>
        <v>3087</v>
      </c>
      <c r="I230" s="23">
        <f t="shared" si="109"/>
        <v>3210.5</v>
      </c>
      <c r="J230" s="23">
        <f t="shared" si="109"/>
        <v>3210.5</v>
      </c>
    </row>
    <row r="231" spans="1:10" ht="25.5" x14ac:dyDescent="0.25">
      <c r="A231" s="20" t="s">
        <v>240</v>
      </c>
      <c r="B231" s="21" t="s">
        <v>17</v>
      </c>
      <c r="C231" s="21" t="s">
        <v>237</v>
      </c>
      <c r="D231" s="21" t="s">
        <v>239</v>
      </c>
      <c r="E231" s="21" t="s">
        <v>241</v>
      </c>
      <c r="F231" s="22">
        <v>3087000</v>
      </c>
      <c r="G231" s="23"/>
      <c r="H231" s="23">
        <v>3087</v>
      </c>
      <c r="I231" s="23">
        <v>3210.5</v>
      </c>
      <c r="J231" s="23">
        <v>3210.5</v>
      </c>
    </row>
    <row r="232" spans="1:10" x14ac:dyDescent="0.25">
      <c r="A232" s="20" t="s">
        <v>242</v>
      </c>
      <c r="B232" s="21" t="s">
        <v>17</v>
      </c>
      <c r="C232" s="21" t="s">
        <v>243</v>
      </c>
      <c r="D232" s="21"/>
      <c r="E232" s="21"/>
      <c r="F232" s="22">
        <v>11167700</v>
      </c>
      <c r="G232" s="23"/>
      <c r="H232" s="23">
        <f>H233</f>
        <v>11167.7</v>
      </c>
      <c r="I232" s="23">
        <f t="shared" ref="I232:J232" si="110">I233</f>
        <v>11167.7</v>
      </c>
      <c r="J232" s="23">
        <f t="shared" si="110"/>
        <v>11167.7</v>
      </c>
    </row>
    <row r="233" spans="1:10" ht="25.5" x14ac:dyDescent="0.25">
      <c r="A233" s="20" t="s">
        <v>38</v>
      </c>
      <c r="B233" s="21" t="s">
        <v>17</v>
      </c>
      <c r="C233" s="21" t="s">
        <v>243</v>
      </c>
      <c r="D233" s="21" t="s">
        <v>39</v>
      </c>
      <c r="E233" s="21"/>
      <c r="F233" s="22">
        <v>11167700</v>
      </c>
      <c r="G233" s="23"/>
      <c r="H233" s="23">
        <f>H234+H239+H242</f>
        <v>11167.7</v>
      </c>
      <c r="I233" s="23">
        <f t="shared" ref="I233:J233" si="111">I234+I239+I242</f>
        <v>11167.7</v>
      </c>
      <c r="J233" s="23">
        <f t="shared" si="111"/>
        <v>11167.7</v>
      </c>
    </row>
    <row r="234" spans="1:10" ht="38.25" x14ac:dyDescent="0.25">
      <c r="A234" s="20" t="s">
        <v>244</v>
      </c>
      <c r="B234" s="21" t="s">
        <v>17</v>
      </c>
      <c r="C234" s="21" t="s">
        <v>243</v>
      </c>
      <c r="D234" s="21" t="s">
        <v>245</v>
      </c>
      <c r="E234" s="21"/>
      <c r="F234" s="22">
        <v>2034000</v>
      </c>
      <c r="G234" s="23"/>
      <c r="H234" s="23">
        <f>H235+H237</f>
        <v>2034</v>
      </c>
      <c r="I234" s="23">
        <f t="shared" ref="I234:J234" si="112">I235+I237</f>
        <v>2034</v>
      </c>
      <c r="J234" s="23">
        <f t="shared" si="112"/>
        <v>2034</v>
      </c>
    </row>
    <row r="235" spans="1:10" ht="25.5" x14ac:dyDescent="0.25">
      <c r="A235" s="20" t="s">
        <v>246</v>
      </c>
      <c r="B235" s="21" t="s">
        <v>17</v>
      </c>
      <c r="C235" s="21" t="s">
        <v>243</v>
      </c>
      <c r="D235" s="21" t="s">
        <v>247</v>
      </c>
      <c r="E235" s="21"/>
      <c r="F235" s="22">
        <v>480000</v>
      </c>
      <c r="G235" s="23"/>
      <c r="H235" s="23">
        <f>H236</f>
        <v>480</v>
      </c>
      <c r="I235" s="23">
        <f t="shared" ref="I235:J235" si="113">I236</f>
        <v>480</v>
      </c>
      <c r="J235" s="23">
        <f t="shared" si="113"/>
        <v>480</v>
      </c>
    </row>
    <row r="236" spans="1:10" ht="25.5" x14ac:dyDescent="0.25">
      <c r="A236" s="20" t="s">
        <v>240</v>
      </c>
      <c r="B236" s="21" t="s">
        <v>17</v>
      </c>
      <c r="C236" s="21" t="s">
        <v>243</v>
      </c>
      <c r="D236" s="21" t="s">
        <v>247</v>
      </c>
      <c r="E236" s="21" t="s">
        <v>241</v>
      </c>
      <c r="F236" s="22">
        <v>480000</v>
      </c>
      <c r="G236" s="23"/>
      <c r="H236" s="23">
        <v>480</v>
      </c>
      <c r="I236" s="23">
        <v>480</v>
      </c>
      <c r="J236" s="23">
        <v>480</v>
      </c>
    </row>
    <row r="237" spans="1:10" ht="38.25" x14ac:dyDescent="0.25">
      <c r="A237" s="20" t="s">
        <v>248</v>
      </c>
      <c r="B237" s="21" t="s">
        <v>17</v>
      </c>
      <c r="C237" s="21" t="s">
        <v>243</v>
      </c>
      <c r="D237" s="21" t="s">
        <v>249</v>
      </c>
      <c r="E237" s="21"/>
      <c r="F237" s="22">
        <v>1554000</v>
      </c>
      <c r="G237" s="23"/>
      <c r="H237" s="23">
        <f>H238</f>
        <v>1554</v>
      </c>
      <c r="I237" s="23">
        <f t="shared" ref="I237:J237" si="114">I238</f>
        <v>1554</v>
      </c>
      <c r="J237" s="23">
        <f t="shared" si="114"/>
        <v>1554</v>
      </c>
    </row>
    <row r="238" spans="1:10" ht="25.5" x14ac:dyDescent="0.25">
      <c r="A238" s="20" t="s">
        <v>240</v>
      </c>
      <c r="B238" s="21" t="s">
        <v>17</v>
      </c>
      <c r="C238" s="21" t="s">
        <v>243</v>
      </c>
      <c r="D238" s="21" t="s">
        <v>249</v>
      </c>
      <c r="E238" s="21" t="s">
        <v>241</v>
      </c>
      <c r="F238" s="22">
        <v>1554000</v>
      </c>
      <c r="G238" s="23"/>
      <c r="H238" s="23">
        <v>1554</v>
      </c>
      <c r="I238" s="23">
        <v>1554</v>
      </c>
      <c r="J238" s="23">
        <v>1554</v>
      </c>
    </row>
    <row r="239" spans="1:10" ht="38.25" x14ac:dyDescent="0.25">
      <c r="A239" s="20" t="s">
        <v>250</v>
      </c>
      <c r="B239" s="21" t="s">
        <v>17</v>
      </c>
      <c r="C239" s="21" t="s">
        <v>243</v>
      </c>
      <c r="D239" s="21" t="s">
        <v>251</v>
      </c>
      <c r="E239" s="21"/>
      <c r="F239" s="22">
        <v>50000</v>
      </c>
      <c r="G239" s="23"/>
      <c r="H239" s="23">
        <f>H240</f>
        <v>50</v>
      </c>
      <c r="I239" s="23">
        <f t="shared" ref="I239:J240" si="115">I240</f>
        <v>50</v>
      </c>
      <c r="J239" s="23">
        <f t="shared" si="115"/>
        <v>50</v>
      </c>
    </row>
    <row r="240" spans="1:10" x14ac:dyDescent="0.25">
      <c r="A240" s="20" t="s">
        <v>252</v>
      </c>
      <c r="B240" s="21" t="s">
        <v>17</v>
      </c>
      <c r="C240" s="21" t="s">
        <v>243</v>
      </c>
      <c r="D240" s="21" t="s">
        <v>253</v>
      </c>
      <c r="E240" s="21"/>
      <c r="F240" s="22">
        <v>50000</v>
      </c>
      <c r="G240" s="23"/>
      <c r="H240" s="23">
        <f>H241</f>
        <v>50</v>
      </c>
      <c r="I240" s="23">
        <f t="shared" si="115"/>
        <v>50</v>
      </c>
      <c r="J240" s="23">
        <f t="shared" si="115"/>
        <v>50</v>
      </c>
    </row>
    <row r="241" spans="1:10" ht="25.5" x14ac:dyDescent="0.25">
      <c r="A241" s="20" t="s">
        <v>240</v>
      </c>
      <c r="B241" s="21" t="s">
        <v>17</v>
      </c>
      <c r="C241" s="21" t="s">
        <v>243</v>
      </c>
      <c r="D241" s="21" t="s">
        <v>253</v>
      </c>
      <c r="E241" s="21" t="s">
        <v>241</v>
      </c>
      <c r="F241" s="22">
        <v>50000</v>
      </c>
      <c r="G241" s="23"/>
      <c r="H241" s="23">
        <v>50</v>
      </c>
      <c r="I241" s="23">
        <v>50</v>
      </c>
      <c r="J241" s="23">
        <v>50</v>
      </c>
    </row>
    <row r="242" spans="1:10" ht="38.25" x14ac:dyDescent="0.25">
      <c r="A242" s="20" t="s">
        <v>44</v>
      </c>
      <c r="B242" s="21" t="s">
        <v>17</v>
      </c>
      <c r="C242" s="21" t="s">
        <v>243</v>
      </c>
      <c r="D242" s="21" t="s">
        <v>45</v>
      </c>
      <c r="E242" s="21"/>
      <c r="F242" s="22">
        <v>9083700</v>
      </c>
      <c r="G242" s="23"/>
      <c r="H242" s="23">
        <f>H243</f>
        <v>9083.7000000000007</v>
      </c>
      <c r="I242" s="23">
        <f t="shared" ref="I242:J243" si="116">I243</f>
        <v>9083.7000000000007</v>
      </c>
      <c r="J242" s="23">
        <f t="shared" si="116"/>
        <v>9083.7000000000007</v>
      </c>
    </row>
    <row r="243" spans="1:10" ht="25.5" x14ac:dyDescent="0.25">
      <c r="A243" s="20" t="s">
        <v>46</v>
      </c>
      <c r="B243" s="21" t="s">
        <v>17</v>
      </c>
      <c r="C243" s="21" t="s">
        <v>243</v>
      </c>
      <c r="D243" s="21" t="s">
        <v>47</v>
      </c>
      <c r="E243" s="21"/>
      <c r="F243" s="22">
        <v>9083700</v>
      </c>
      <c r="G243" s="23"/>
      <c r="H243" s="23">
        <f>H244</f>
        <v>9083.7000000000007</v>
      </c>
      <c r="I243" s="23">
        <f t="shared" si="116"/>
        <v>9083.7000000000007</v>
      </c>
      <c r="J243" s="23">
        <f t="shared" si="116"/>
        <v>9083.7000000000007</v>
      </c>
    </row>
    <row r="244" spans="1:10" x14ac:dyDescent="0.25">
      <c r="A244" s="20" t="s">
        <v>74</v>
      </c>
      <c r="B244" s="21" t="s">
        <v>17</v>
      </c>
      <c r="C244" s="21" t="s">
        <v>243</v>
      </c>
      <c r="D244" s="21" t="s">
        <v>47</v>
      </c>
      <c r="E244" s="21" t="s">
        <v>75</v>
      </c>
      <c r="F244" s="22">
        <v>9083700</v>
      </c>
      <c r="G244" s="23"/>
      <c r="H244" s="23">
        <v>9083.7000000000007</v>
      </c>
      <c r="I244" s="23">
        <v>9083.7000000000007</v>
      </c>
      <c r="J244" s="23">
        <v>9083.7000000000007</v>
      </c>
    </row>
    <row r="245" spans="1:10" x14ac:dyDescent="0.25">
      <c r="A245" s="20" t="s">
        <v>254</v>
      </c>
      <c r="B245" s="21" t="s">
        <v>17</v>
      </c>
      <c r="C245" s="21" t="s">
        <v>255</v>
      </c>
      <c r="D245" s="21"/>
      <c r="E245" s="21"/>
      <c r="F245" s="22">
        <v>935900</v>
      </c>
      <c r="G245" s="23"/>
      <c r="H245" s="23">
        <f>H246</f>
        <v>935.9</v>
      </c>
      <c r="I245" s="23">
        <f t="shared" ref="I245:J248" si="117">I246</f>
        <v>935.9</v>
      </c>
      <c r="J245" s="23">
        <f t="shared" si="117"/>
        <v>877.5</v>
      </c>
    </row>
    <row r="246" spans="1:10" ht="25.5" x14ac:dyDescent="0.25">
      <c r="A246" s="20" t="s">
        <v>38</v>
      </c>
      <c r="B246" s="21" t="s">
        <v>17</v>
      </c>
      <c r="C246" s="21" t="s">
        <v>255</v>
      </c>
      <c r="D246" s="21" t="s">
        <v>39</v>
      </c>
      <c r="E246" s="21"/>
      <c r="F246" s="22">
        <v>935900</v>
      </c>
      <c r="G246" s="23"/>
      <c r="H246" s="23">
        <f>H247</f>
        <v>935.9</v>
      </c>
      <c r="I246" s="23">
        <f t="shared" si="117"/>
        <v>935.9</v>
      </c>
      <c r="J246" s="23">
        <f t="shared" si="117"/>
        <v>877.5</v>
      </c>
    </row>
    <row r="247" spans="1:10" ht="25.5" x14ac:dyDescent="0.25">
      <c r="A247" s="20" t="s">
        <v>40</v>
      </c>
      <c r="B247" s="21" t="s">
        <v>17</v>
      </c>
      <c r="C247" s="21" t="s">
        <v>255</v>
      </c>
      <c r="D247" s="21" t="s">
        <v>41</v>
      </c>
      <c r="E247" s="21"/>
      <c r="F247" s="22">
        <v>935900</v>
      </c>
      <c r="G247" s="23"/>
      <c r="H247" s="23">
        <f>H248</f>
        <v>935.9</v>
      </c>
      <c r="I247" s="23">
        <f t="shared" si="117"/>
        <v>935.9</v>
      </c>
      <c r="J247" s="23">
        <f t="shared" si="117"/>
        <v>877.5</v>
      </c>
    </row>
    <row r="248" spans="1:10" ht="102" x14ac:dyDescent="0.25">
      <c r="A248" s="20" t="s">
        <v>42</v>
      </c>
      <c r="B248" s="21" t="s">
        <v>17</v>
      </c>
      <c r="C248" s="21" t="s">
        <v>255</v>
      </c>
      <c r="D248" s="21" t="s">
        <v>43</v>
      </c>
      <c r="E248" s="21"/>
      <c r="F248" s="22">
        <v>935900</v>
      </c>
      <c r="G248" s="23"/>
      <c r="H248" s="23">
        <f>H249</f>
        <v>935.9</v>
      </c>
      <c r="I248" s="23">
        <f t="shared" si="117"/>
        <v>935.9</v>
      </c>
      <c r="J248" s="23">
        <f t="shared" si="117"/>
        <v>877.5</v>
      </c>
    </row>
    <row r="249" spans="1:10" ht="38.25" x14ac:dyDescent="0.25">
      <c r="A249" s="20" t="s">
        <v>48</v>
      </c>
      <c r="B249" s="21" t="s">
        <v>17</v>
      </c>
      <c r="C249" s="21" t="s">
        <v>255</v>
      </c>
      <c r="D249" s="21" t="s">
        <v>43</v>
      </c>
      <c r="E249" s="21" t="s">
        <v>49</v>
      </c>
      <c r="F249" s="22">
        <v>935900</v>
      </c>
      <c r="G249" s="23"/>
      <c r="H249" s="23">
        <v>935.9</v>
      </c>
      <c r="I249" s="23">
        <v>935.9</v>
      </c>
      <c r="J249" s="23">
        <v>877.5</v>
      </c>
    </row>
    <row r="250" spans="1:10" x14ac:dyDescent="0.25">
      <c r="A250" s="20" t="s">
        <v>256</v>
      </c>
      <c r="B250" s="21" t="s">
        <v>17</v>
      </c>
      <c r="C250" s="21" t="s">
        <v>257</v>
      </c>
      <c r="D250" s="21"/>
      <c r="E250" s="21"/>
      <c r="F250" s="22">
        <v>200770000</v>
      </c>
      <c r="G250" s="23"/>
      <c r="H250" s="23">
        <f>H251</f>
        <v>200770</v>
      </c>
      <c r="I250" s="23">
        <f t="shared" ref="I250:J252" si="118">I251</f>
        <v>0</v>
      </c>
      <c r="J250" s="23">
        <f t="shared" si="118"/>
        <v>0</v>
      </c>
    </row>
    <row r="251" spans="1:10" x14ac:dyDescent="0.25">
      <c r="A251" s="20" t="s">
        <v>258</v>
      </c>
      <c r="B251" s="21" t="s">
        <v>17</v>
      </c>
      <c r="C251" s="21" t="s">
        <v>259</v>
      </c>
      <c r="D251" s="21"/>
      <c r="E251" s="21"/>
      <c r="F251" s="22">
        <v>200770000</v>
      </c>
      <c r="G251" s="23"/>
      <c r="H251" s="23">
        <f>H252</f>
        <v>200770</v>
      </c>
      <c r="I251" s="23">
        <f t="shared" si="118"/>
        <v>0</v>
      </c>
      <c r="J251" s="23">
        <f t="shared" si="118"/>
        <v>0</v>
      </c>
    </row>
    <row r="252" spans="1:10" ht="38.25" x14ac:dyDescent="0.25">
      <c r="A252" s="20" t="s">
        <v>260</v>
      </c>
      <c r="B252" s="21" t="s">
        <v>17</v>
      </c>
      <c r="C252" s="21" t="s">
        <v>259</v>
      </c>
      <c r="D252" s="21" t="s">
        <v>261</v>
      </c>
      <c r="E252" s="21"/>
      <c r="F252" s="22">
        <v>200770000</v>
      </c>
      <c r="G252" s="23"/>
      <c r="H252" s="23">
        <f>H253</f>
        <v>200770</v>
      </c>
      <c r="I252" s="23">
        <f t="shared" si="118"/>
        <v>0</v>
      </c>
      <c r="J252" s="23">
        <f t="shared" si="118"/>
        <v>0</v>
      </c>
    </row>
    <row r="253" spans="1:10" ht="25.5" x14ac:dyDescent="0.25">
      <c r="A253" s="20" t="s">
        <v>262</v>
      </c>
      <c r="B253" s="21" t="s">
        <v>17</v>
      </c>
      <c r="C253" s="21" t="s">
        <v>259</v>
      </c>
      <c r="D253" s="21" t="s">
        <v>263</v>
      </c>
      <c r="E253" s="21"/>
      <c r="F253" s="22">
        <v>200770000</v>
      </c>
      <c r="G253" s="23"/>
      <c r="H253" s="23">
        <f>H254+H257</f>
        <v>200770</v>
      </c>
      <c r="I253" s="23">
        <f t="shared" ref="I253:J253" si="119">I254+I257</f>
        <v>0</v>
      </c>
      <c r="J253" s="23">
        <f t="shared" si="119"/>
        <v>0</v>
      </c>
    </row>
    <row r="254" spans="1:10" ht="76.5" x14ac:dyDescent="0.25">
      <c r="A254" s="20" t="s">
        <v>264</v>
      </c>
      <c r="B254" s="21" t="s">
        <v>17</v>
      </c>
      <c r="C254" s="21" t="s">
        <v>259</v>
      </c>
      <c r="D254" s="21" t="s">
        <v>265</v>
      </c>
      <c r="E254" s="21"/>
      <c r="F254" s="22">
        <v>770000</v>
      </c>
      <c r="G254" s="23"/>
      <c r="H254" s="23">
        <f>H255+H256</f>
        <v>770</v>
      </c>
      <c r="I254" s="23">
        <f t="shared" ref="I254:J254" si="120">I255+I256</f>
        <v>0</v>
      </c>
      <c r="J254" s="23">
        <f t="shared" si="120"/>
        <v>0</v>
      </c>
    </row>
    <row r="255" spans="1:10" ht="38.25" x14ac:dyDescent="0.25">
      <c r="A255" s="20" t="s">
        <v>48</v>
      </c>
      <c r="B255" s="21" t="s">
        <v>17</v>
      </c>
      <c r="C255" s="21" t="s">
        <v>259</v>
      </c>
      <c r="D255" s="21" t="s">
        <v>265</v>
      </c>
      <c r="E255" s="21" t="s">
        <v>49</v>
      </c>
      <c r="F255" s="22">
        <v>750000</v>
      </c>
      <c r="G255" s="23"/>
      <c r="H255" s="23">
        <v>750</v>
      </c>
      <c r="I255" s="23">
        <v>0</v>
      </c>
      <c r="J255" s="23">
        <v>0</v>
      </c>
    </row>
    <row r="256" spans="1:10" ht="38.25" x14ac:dyDescent="0.25">
      <c r="A256" s="20" t="s">
        <v>144</v>
      </c>
      <c r="B256" s="21" t="s">
        <v>17</v>
      </c>
      <c r="C256" s="21" t="s">
        <v>259</v>
      </c>
      <c r="D256" s="21" t="s">
        <v>265</v>
      </c>
      <c r="E256" s="21" t="s">
        <v>145</v>
      </c>
      <c r="F256" s="22">
        <v>20000</v>
      </c>
      <c r="G256" s="23"/>
      <c r="H256" s="23">
        <v>20</v>
      </c>
      <c r="I256" s="23">
        <v>0</v>
      </c>
      <c r="J256" s="23">
        <v>0</v>
      </c>
    </row>
    <row r="257" spans="1:10" ht="38.25" x14ac:dyDescent="0.25">
      <c r="A257" s="20" t="s">
        <v>266</v>
      </c>
      <c r="B257" s="21" t="s">
        <v>17</v>
      </c>
      <c r="C257" s="21" t="s">
        <v>259</v>
      </c>
      <c r="D257" s="21" t="s">
        <v>267</v>
      </c>
      <c r="E257" s="21"/>
      <c r="F257" s="22">
        <v>200000000</v>
      </c>
      <c r="G257" s="23"/>
      <c r="H257" s="23">
        <f>H258</f>
        <v>200000</v>
      </c>
      <c r="I257" s="23">
        <f t="shared" ref="I257:J257" si="121">I258</f>
        <v>0</v>
      </c>
      <c r="J257" s="23">
        <f t="shared" si="121"/>
        <v>0</v>
      </c>
    </row>
    <row r="258" spans="1:10" ht="38.25" x14ac:dyDescent="0.25">
      <c r="A258" s="20" t="s">
        <v>144</v>
      </c>
      <c r="B258" s="21" t="s">
        <v>17</v>
      </c>
      <c r="C258" s="21" t="s">
        <v>259</v>
      </c>
      <c r="D258" s="21" t="s">
        <v>267</v>
      </c>
      <c r="E258" s="21" t="s">
        <v>145</v>
      </c>
      <c r="F258" s="22">
        <v>200000000</v>
      </c>
      <c r="G258" s="23"/>
      <c r="H258" s="23">
        <v>200000</v>
      </c>
      <c r="I258" s="23">
        <v>0</v>
      </c>
      <c r="J258" s="23">
        <v>0</v>
      </c>
    </row>
    <row r="259" spans="1:10" s="19" customFormat="1" ht="51" x14ac:dyDescent="0.2">
      <c r="A259" s="15" t="s">
        <v>268</v>
      </c>
      <c r="B259" s="16" t="s">
        <v>269</v>
      </c>
      <c r="C259" s="16"/>
      <c r="D259" s="16"/>
      <c r="E259" s="16"/>
      <c r="F259" s="17">
        <v>1217600</v>
      </c>
      <c r="G259" s="18"/>
      <c r="H259" s="18">
        <f>H260</f>
        <v>1217.5999999999999</v>
      </c>
      <c r="I259" s="18">
        <f t="shared" ref="I259:J261" si="122">I260</f>
        <v>1357.4</v>
      </c>
      <c r="J259" s="18">
        <f t="shared" si="122"/>
        <v>1357.4</v>
      </c>
    </row>
    <row r="260" spans="1:10" x14ac:dyDescent="0.25">
      <c r="A260" s="20" t="s">
        <v>18</v>
      </c>
      <c r="B260" s="21" t="s">
        <v>269</v>
      </c>
      <c r="C260" s="21" t="s">
        <v>19</v>
      </c>
      <c r="D260" s="21"/>
      <c r="E260" s="21"/>
      <c r="F260" s="22">
        <v>1217600</v>
      </c>
      <c r="G260" s="23"/>
      <c r="H260" s="23">
        <f>H261</f>
        <v>1217.5999999999999</v>
      </c>
      <c r="I260" s="23">
        <f t="shared" si="122"/>
        <v>1357.4</v>
      </c>
      <c r="J260" s="23">
        <f t="shared" si="122"/>
        <v>1357.4</v>
      </c>
    </row>
    <row r="261" spans="1:10" ht="51" x14ac:dyDescent="0.25">
      <c r="A261" s="20" t="s">
        <v>270</v>
      </c>
      <c r="B261" s="21" t="s">
        <v>269</v>
      </c>
      <c r="C261" s="21" t="s">
        <v>271</v>
      </c>
      <c r="D261" s="21"/>
      <c r="E261" s="21"/>
      <c r="F261" s="22">
        <v>1217600</v>
      </c>
      <c r="G261" s="23"/>
      <c r="H261" s="23">
        <f>H262</f>
        <v>1217.5999999999999</v>
      </c>
      <c r="I261" s="23">
        <f t="shared" si="122"/>
        <v>1357.4</v>
      </c>
      <c r="J261" s="23">
        <f t="shared" si="122"/>
        <v>1357.4</v>
      </c>
    </row>
    <row r="262" spans="1:10" ht="25.5" x14ac:dyDescent="0.25">
      <c r="A262" s="20" t="s">
        <v>70</v>
      </c>
      <c r="B262" s="21" t="s">
        <v>269</v>
      </c>
      <c r="C262" s="21" t="s">
        <v>271</v>
      </c>
      <c r="D262" s="21" t="s">
        <v>71</v>
      </c>
      <c r="E262" s="21"/>
      <c r="F262" s="22">
        <v>1217600</v>
      </c>
      <c r="G262" s="23"/>
      <c r="H262" s="23">
        <f>H263+H264</f>
        <v>1217.5999999999999</v>
      </c>
      <c r="I262" s="23">
        <f t="shared" ref="I262:J262" si="123">I263+I264</f>
        <v>1357.4</v>
      </c>
      <c r="J262" s="23">
        <f t="shared" si="123"/>
        <v>1357.4</v>
      </c>
    </row>
    <row r="263" spans="1:10" ht="76.5" x14ac:dyDescent="0.25">
      <c r="A263" s="20" t="s">
        <v>28</v>
      </c>
      <c r="B263" s="21" t="s">
        <v>269</v>
      </c>
      <c r="C263" s="21" t="s">
        <v>271</v>
      </c>
      <c r="D263" s="21" t="s">
        <v>71</v>
      </c>
      <c r="E263" s="21" t="s">
        <v>29</v>
      </c>
      <c r="F263" s="22">
        <v>1152600</v>
      </c>
      <c r="G263" s="23"/>
      <c r="H263" s="23">
        <v>1152.5999999999999</v>
      </c>
      <c r="I263" s="23">
        <v>1257.4000000000001</v>
      </c>
      <c r="J263" s="23">
        <v>1257.4000000000001</v>
      </c>
    </row>
    <row r="264" spans="1:10" ht="38.25" x14ac:dyDescent="0.25">
      <c r="A264" s="20" t="s">
        <v>48</v>
      </c>
      <c r="B264" s="21" t="s">
        <v>269</v>
      </c>
      <c r="C264" s="21" t="s">
        <v>271</v>
      </c>
      <c r="D264" s="21" t="s">
        <v>71</v>
      </c>
      <c r="E264" s="21" t="s">
        <v>49</v>
      </c>
      <c r="F264" s="22">
        <v>65000</v>
      </c>
      <c r="G264" s="23"/>
      <c r="H264" s="23">
        <v>65</v>
      </c>
      <c r="I264" s="23">
        <v>100</v>
      </c>
      <c r="J264" s="23">
        <v>100</v>
      </c>
    </row>
    <row r="265" spans="1:10" s="19" customFormat="1" ht="25.5" x14ac:dyDescent="0.2">
      <c r="A265" s="15" t="s">
        <v>272</v>
      </c>
      <c r="B265" s="16" t="s">
        <v>273</v>
      </c>
      <c r="C265" s="16"/>
      <c r="D265" s="16"/>
      <c r="E265" s="16"/>
      <c r="F265" s="17">
        <v>301400700</v>
      </c>
      <c r="G265" s="18">
        <f>G266+G286+G310+G334</f>
        <v>1101.5999999999999</v>
      </c>
      <c r="H265" s="18">
        <f>H266+H286+H310+H334</f>
        <v>302502.3</v>
      </c>
      <c r="I265" s="18">
        <f t="shared" ref="I265:J265" si="124">I266+I286+I310+I334</f>
        <v>331416.69999999995</v>
      </c>
      <c r="J265" s="18">
        <f t="shared" si="124"/>
        <v>331063.59999999998</v>
      </c>
    </row>
    <row r="266" spans="1:10" x14ac:dyDescent="0.25">
      <c r="A266" s="20" t="s">
        <v>18</v>
      </c>
      <c r="B266" s="21" t="s">
        <v>273</v>
      </c>
      <c r="C266" s="21" t="s">
        <v>19</v>
      </c>
      <c r="D266" s="21"/>
      <c r="E266" s="21"/>
      <c r="F266" s="22">
        <v>1592000</v>
      </c>
      <c r="G266" s="23">
        <v>120</v>
      </c>
      <c r="H266" s="23">
        <f>H267</f>
        <v>1712</v>
      </c>
      <c r="I266" s="23">
        <f t="shared" ref="I266:J266" si="125">I267</f>
        <v>1756.7</v>
      </c>
      <c r="J266" s="23">
        <f t="shared" si="125"/>
        <v>1756.7</v>
      </c>
    </row>
    <row r="267" spans="1:10" x14ac:dyDescent="0.25">
      <c r="A267" s="20" t="s">
        <v>76</v>
      </c>
      <c r="B267" s="21" t="s">
        <v>273</v>
      </c>
      <c r="C267" s="21" t="s">
        <v>77</v>
      </c>
      <c r="D267" s="21"/>
      <c r="E267" s="21"/>
      <c r="F267" s="22">
        <v>1592000</v>
      </c>
      <c r="G267" s="23">
        <v>120</v>
      </c>
      <c r="H267" s="23">
        <f>H268+H274+H279+H283</f>
        <v>1712</v>
      </c>
      <c r="I267" s="23">
        <f t="shared" ref="I267:J267" si="126">I268+I274+I279+I283</f>
        <v>1756.7</v>
      </c>
      <c r="J267" s="23">
        <f t="shared" si="126"/>
        <v>1756.7</v>
      </c>
    </row>
    <row r="268" spans="1:10" ht="38.25" x14ac:dyDescent="0.25">
      <c r="A268" s="20" t="s">
        <v>260</v>
      </c>
      <c r="B268" s="21" t="s">
        <v>273</v>
      </c>
      <c r="C268" s="21" t="s">
        <v>77</v>
      </c>
      <c r="D268" s="21" t="s">
        <v>261</v>
      </c>
      <c r="E268" s="21"/>
      <c r="F268" s="22">
        <v>15000</v>
      </c>
      <c r="G268" s="23"/>
      <c r="H268" s="23">
        <f>H269</f>
        <v>15</v>
      </c>
      <c r="I268" s="23">
        <f t="shared" ref="I268:J268" si="127">I269</f>
        <v>15</v>
      </c>
      <c r="J268" s="23">
        <f t="shared" si="127"/>
        <v>15</v>
      </c>
    </row>
    <row r="269" spans="1:10" ht="38.25" x14ac:dyDescent="0.25">
      <c r="A269" s="20" t="s">
        <v>274</v>
      </c>
      <c r="B269" s="21" t="s">
        <v>273</v>
      </c>
      <c r="C269" s="21" t="s">
        <v>77</v>
      </c>
      <c r="D269" s="21" t="s">
        <v>275</v>
      </c>
      <c r="E269" s="21"/>
      <c r="F269" s="22">
        <v>15000</v>
      </c>
      <c r="G269" s="23"/>
      <c r="H269" s="23">
        <f>H270+H272</f>
        <v>15</v>
      </c>
      <c r="I269" s="23">
        <f t="shared" ref="I269:J269" si="128">I270+I272</f>
        <v>15</v>
      </c>
      <c r="J269" s="23">
        <f t="shared" si="128"/>
        <v>15</v>
      </c>
    </row>
    <row r="270" spans="1:10" ht="76.5" x14ac:dyDescent="0.25">
      <c r="A270" s="20" t="s">
        <v>276</v>
      </c>
      <c r="B270" s="21" t="s">
        <v>273</v>
      </c>
      <c r="C270" s="21" t="s">
        <v>77</v>
      </c>
      <c r="D270" s="21" t="s">
        <v>277</v>
      </c>
      <c r="E270" s="21"/>
      <c r="F270" s="22">
        <v>10000</v>
      </c>
      <c r="G270" s="23"/>
      <c r="H270" s="23">
        <f>H271</f>
        <v>10</v>
      </c>
      <c r="I270" s="23">
        <f t="shared" ref="I270:J270" si="129">I271</f>
        <v>10</v>
      </c>
      <c r="J270" s="23">
        <f t="shared" si="129"/>
        <v>10</v>
      </c>
    </row>
    <row r="271" spans="1:10" ht="38.25" x14ac:dyDescent="0.25">
      <c r="A271" s="20" t="s">
        <v>140</v>
      </c>
      <c r="B271" s="21" t="s">
        <v>273</v>
      </c>
      <c r="C271" s="21" t="s">
        <v>77</v>
      </c>
      <c r="D271" s="21" t="s">
        <v>277</v>
      </c>
      <c r="E271" s="21" t="s">
        <v>141</v>
      </c>
      <c r="F271" s="22">
        <v>10000</v>
      </c>
      <c r="G271" s="23"/>
      <c r="H271" s="23">
        <v>10</v>
      </c>
      <c r="I271" s="23">
        <v>10</v>
      </c>
      <c r="J271" s="23">
        <v>10</v>
      </c>
    </row>
    <row r="272" spans="1:10" ht="89.25" x14ac:dyDescent="0.25">
      <c r="A272" s="20" t="s">
        <v>278</v>
      </c>
      <c r="B272" s="21" t="s">
        <v>273</v>
      </c>
      <c r="C272" s="21" t="s">
        <v>77</v>
      </c>
      <c r="D272" s="21" t="s">
        <v>279</v>
      </c>
      <c r="E272" s="21"/>
      <c r="F272" s="22">
        <v>5000</v>
      </c>
      <c r="G272" s="23"/>
      <c r="H272" s="23">
        <f>H273</f>
        <v>5</v>
      </c>
      <c r="I272" s="23">
        <f t="shared" ref="I272:J272" si="130">I273</f>
        <v>5</v>
      </c>
      <c r="J272" s="23">
        <f t="shared" si="130"/>
        <v>5</v>
      </c>
    </row>
    <row r="273" spans="1:10" ht="38.25" x14ac:dyDescent="0.25">
      <c r="A273" s="20" t="s">
        <v>140</v>
      </c>
      <c r="B273" s="21" t="s">
        <v>273</v>
      </c>
      <c r="C273" s="21" t="s">
        <v>77</v>
      </c>
      <c r="D273" s="21" t="s">
        <v>279</v>
      </c>
      <c r="E273" s="21" t="s">
        <v>141</v>
      </c>
      <c r="F273" s="22">
        <v>5000</v>
      </c>
      <c r="G273" s="23"/>
      <c r="H273" s="23">
        <v>5</v>
      </c>
      <c r="I273" s="23">
        <v>5</v>
      </c>
      <c r="J273" s="23">
        <v>5</v>
      </c>
    </row>
    <row r="274" spans="1:10" ht="25.5" x14ac:dyDescent="0.25">
      <c r="A274" s="20" t="s">
        <v>224</v>
      </c>
      <c r="B274" s="21" t="s">
        <v>273</v>
      </c>
      <c r="C274" s="21" t="s">
        <v>77</v>
      </c>
      <c r="D274" s="21" t="s">
        <v>225</v>
      </c>
      <c r="E274" s="21"/>
      <c r="F274" s="22">
        <v>760000</v>
      </c>
      <c r="G274" s="23"/>
      <c r="H274" s="23">
        <f>H275</f>
        <v>760</v>
      </c>
      <c r="I274" s="23">
        <f t="shared" ref="I274:J275" si="131">I275</f>
        <v>924.7</v>
      </c>
      <c r="J274" s="23">
        <f t="shared" si="131"/>
        <v>924.7</v>
      </c>
    </row>
    <row r="275" spans="1:10" ht="25.5" x14ac:dyDescent="0.25">
      <c r="A275" s="20" t="s">
        <v>280</v>
      </c>
      <c r="B275" s="21" t="s">
        <v>273</v>
      </c>
      <c r="C275" s="21" t="s">
        <v>77</v>
      </c>
      <c r="D275" s="21" t="s">
        <v>281</v>
      </c>
      <c r="E275" s="21"/>
      <c r="F275" s="22">
        <v>760000</v>
      </c>
      <c r="G275" s="23"/>
      <c r="H275" s="23">
        <f>H276</f>
        <v>760</v>
      </c>
      <c r="I275" s="23">
        <f t="shared" si="131"/>
        <v>924.7</v>
      </c>
      <c r="J275" s="23">
        <f t="shared" si="131"/>
        <v>924.7</v>
      </c>
    </row>
    <row r="276" spans="1:10" ht="25.5" x14ac:dyDescent="0.25">
      <c r="A276" s="20" t="s">
        <v>282</v>
      </c>
      <c r="B276" s="21" t="s">
        <v>273</v>
      </c>
      <c r="C276" s="21" t="s">
        <v>77</v>
      </c>
      <c r="D276" s="21" t="s">
        <v>283</v>
      </c>
      <c r="E276" s="21"/>
      <c r="F276" s="22">
        <v>760000</v>
      </c>
      <c r="G276" s="23"/>
      <c r="H276" s="23">
        <f>H277+H278</f>
        <v>760</v>
      </c>
      <c r="I276" s="23">
        <f t="shared" ref="I276:J276" si="132">I277+I278</f>
        <v>924.7</v>
      </c>
      <c r="J276" s="23">
        <f t="shared" si="132"/>
        <v>924.7</v>
      </c>
    </row>
    <row r="277" spans="1:10" ht="38.25" x14ac:dyDescent="0.25">
      <c r="A277" s="20" t="s">
        <v>48</v>
      </c>
      <c r="B277" s="21" t="s">
        <v>273</v>
      </c>
      <c r="C277" s="21" t="s">
        <v>77</v>
      </c>
      <c r="D277" s="21" t="s">
        <v>283</v>
      </c>
      <c r="E277" s="21" t="s">
        <v>49</v>
      </c>
      <c r="F277" s="22">
        <v>280000</v>
      </c>
      <c r="G277" s="23"/>
      <c r="H277" s="23">
        <v>280</v>
      </c>
      <c r="I277" s="23">
        <v>280</v>
      </c>
      <c r="J277" s="23">
        <v>280</v>
      </c>
    </row>
    <row r="278" spans="1:10" ht="38.25" x14ac:dyDescent="0.25">
      <c r="A278" s="20" t="s">
        <v>140</v>
      </c>
      <c r="B278" s="21" t="s">
        <v>273</v>
      </c>
      <c r="C278" s="21" t="s">
        <v>77</v>
      </c>
      <c r="D278" s="21" t="s">
        <v>283</v>
      </c>
      <c r="E278" s="21" t="s">
        <v>141</v>
      </c>
      <c r="F278" s="22">
        <v>480000</v>
      </c>
      <c r="G278" s="23"/>
      <c r="H278" s="23">
        <v>480</v>
      </c>
      <c r="I278" s="23">
        <v>644.70000000000005</v>
      </c>
      <c r="J278" s="23">
        <v>644.70000000000005</v>
      </c>
    </row>
    <row r="279" spans="1:10" ht="38.25" x14ac:dyDescent="0.25">
      <c r="A279" s="20" t="s">
        <v>80</v>
      </c>
      <c r="B279" s="21" t="s">
        <v>273</v>
      </c>
      <c r="C279" s="21" t="s">
        <v>77</v>
      </c>
      <c r="D279" s="21" t="s">
        <v>81</v>
      </c>
      <c r="E279" s="21"/>
      <c r="F279" s="22">
        <v>797000</v>
      </c>
      <c r="G279" s="23">
        <v>120</v>
      </c>
      <c r="H279" s="23">
        <f>H280</f>
        <v>917</v>
      </c>
      <c r="I279" s="23">
        <f t="shared" ref="I279:J281" si="133">I280</f>
        <v>797</v>
      </c>
      <c r="J279" s="23">
        <f t="shared" si="133"/>
        <v>797</v>
      </c>
    </row>
    <row r="280" spans="1:10" ht="51" x14ac:dyDescent="0.25">
      <c r="A280" s="20" t="s">
        <v>284</v>
      </c>
      <c r="B280" s="21" t="s">
        <v>273</v>
      </c>
      <c r="C280" s="21" t="s">
        <v>77</v>
      </c>
      <c r="D280" s="21" t="s">
        <v>285</v>
      </c>
      <c r="E280" s="21"/>
      <c r="F280" s="22">
        <v>797000</v>
      </c>
      <c r="G280" s="23">
        <v>120</v>
      </c>
      <c r="H280" s="23">
        <f>H281</f>
        <v>917</v>
      </c>
      <c r="I280" s="23">
        <f t="shared" si="133"/>
        <v>797</v>
      </c>
      <c r="J280" s="23">
        <f t="shared" si="133"/>
        <v>797</v>
      </c>
    </row>
    <row r="281" spans="1:10" ht="25.5" x14ac:dyDescent="0.25">
      <c r="A281" s="20" t="s">
        <v>286</v>
      </c>
      <c r="B281" s="21" t="s">
        <v>273</v>
      </c>
      <c r="C281" s="21" t="s">
        <v>77</v>
      </c>
      <c r="D281" s="21" t="s">
        <v>287</v>
      </c>
      <c r="E281" s="21"/>
      <c r="F281" s="22">
        <v>797000</v>
      </c>
      <c r="G281" s="23">
        <v>120</v>
      </c>
      <c r="H281" s="23">
        <f>H282</f>
        <v>917</v>
      </c>
      <c r="I281" s="23">
        <f t="shared" si="133"/>
        <v>797</v>
      </c>
      <c r="J281" s="23">
        <f t="shared" si="133"/>
        <v>797</v>
      </c>
    </row>
    <row r="282" spans="1:10" ht="38.25" x14ac:dyDescent="0.25">
      <c r="A282" s="20" t="s">
        <v>140</v>
      </c>
      <c r="B282" s="21" t="s">
        <v>273</v>
      </c>
      <c r="C282" s="21" t="s">
        <v>77</v>
      </c>
      <c r="D282" s="21" t="s">
        <v>287</v>
      </c>
      <c r="E282" s="21" t="s">
        <v>141</v>
      </c>
      <c r="F282" s="22">
        <v>797000</v>
      </c>
      <c r="G282" s="23">
        <v>120</v>
      </c>
      <c r="H282" s="23">
        <v>917</v>
      </c>
      <c r="I282" s="23">
        <v>797</v>
      </c>
      <c r="J282" s="23">
        <v>797</v>
      </c>
    </row>
    <row r="283" spans="1:10" ht="25.5" x14ac:dyDescent="0.25">
      <c r="A283" s="20" t="s">
        <v>288</v>
      </c>
      <c r="B283" s="21" t="s">
        <v>273</v>
      </c>
      <c r="C283" s="21" t="s">
        <v>77</v>
      </c>
      <c r="D283" s="21" t="s">
        <v>289</v>
      </c>
      <c r="E283" s="21"/>
      <c r="F283" s="22">
        <v>20000</v>
      </c>
      <c r="G283" s="23"/>
      <c r="H283" s="23">
        <f>H284</f>
        <v>20</v>
      </c>
      <c r="I283" s="23">
        <f t="shared" ref="I283:J284" si="134">I284</f>
        <v>20</v>
      </c>
      <c r="J283" s="23">
        <f t="shared" si="134"/>
        <v>20</v>
      </c>
    </row>
    <row r="284" spans="1:10" ht="38.25" x14ac:dyDescent="0.25">
      <c r="A284" s="20" t="s">
        <v>290</v>
      </c>
      <c r="B284" s="21" t="s">
        <v>273</v>
      </c>
      <c r="C284" s="21" t="s">
        <v>77</v>
      </c>
      <c r="D284" s="21" t="s">
        <v>291</v>
      </c>
      <c r="E284" s="21"/>
      <c r="F284" s="22">
        <v>20000</v>
      </c>
      <c r="G284" s="23"/>
      <c r="H284" s="23">
        <f>H285</f>
        <v>20</v>
      </c>
      <c r="I284" s="23">
        <f t="shared" si="134"/>
        <v>20</v>
      </c>
      <c r="J284" s="23">
        <f t="shared" si="134"/>
        <v>20</v>
      </c>
    </row>
    <row r="285" spans="1:10" ht="38.25" x14ac:dyDescent="0.25">
      <c r="A285" s="20" t="s">
        <v>140</v>
      </c>
      <c r="B285" s="21" t="s">
        <v>273</v>
      </c>
      <c r="C285" s="21" t="s">
        <v>77</v>
      </c>
      <c r="D285" s="21" t="s">
        <v>291</v>
      </c>
      <c r="E285" s="21" t="s">
        <v>141</v>
      </c>
      <c r="F285" s="22">
        <v>20000</v>
      </c>
      <c r="G285" s="23"/>
      <c r="H285" s="23">
        <v>20</v>
      </c>
      <c r="I285" s="23">
        <v>20</v>
      </c>
      <c r="J285" s="23">
        <v>20</v>
      </c>
    </row>
    <row r="286" spans="1:10" x14ac:dyDescent="0.25">
      <c r="A286" s="20" t="s">
        <v>203</v>
      </c>
      <c r="B286" s="21" t="s">
        <v>273</v>
      </c>
      <c r="C286" s="21" t="s">
        <v>204</v>
      </c>
      <c r="D286" s="21"/>
      <c r="E286" s="21"/>
      <c r="F286" s="22">
        <v>54357800</v>
      </c>
      <c r="G286" s="23">
        <v>1.6</v>
      </c>
      <c r="H286" s="23">
        <f>H287+H292+H297</f>
        <v>54359.399999999994</v>
      </c>
      <c r="I286" s="23">
        <f t="shared" ref="I286:J286" si="135">I287+I292+I297</f>
        <v>59926</v>
      </c>
      <c r="J286" s="23">
        <f t="shared" si="135"/>
        <v>59926</v>
      </c>
    </row>
    <row r="287" spans="1:10" x14ac:dyDescent="0.25">
      <c r="A287" s="20" t="s">
        <v>292</v>
      </c>
      <c r="B287" s="21" t="s">
        <v>273</v>
      </c>
      <c r="C287" s="21" t="s">
        <v>293</v>
      </c>
      <c r="D287" s="21"/>
      <c r="E287" s="21"/>
      <c r="F287" s="22">
        <v>40201200</v>
      </c>
      <c r="G287" s="23"/>
      <c r="H287" s="23">
        <f>H288</f>
        <v>40201.199999999997</v>
      </c>
      <c r="I287" s="23">
        <f t="shared" ref="I287:J290" si="136">I288</f>
        <v>44358</v>
      </c>
      <c r="J287" s="23">
        <f t="shared" si="136"/>
        <v>44358</v>
      </c>
    </row>
    <row r="288" spans="1:10" ht="25.5" x14ac:dyDescent="0.25">
      <c r="A288" s="20" t="s">
        <v>32</v>
      </c>
      <c r="B288" s="21" t="s">
        <v>273</v>
      </c>
      <c r="C288" s="21" t="s">
        <v>293</v>
      </c>
      <c r="D288" s="21" t="s">
        <v>33</v>
      </c>
      <c r="E288" s="21"/>
      <c r="F288" s="22">
        <v>40201200</v>
      </c>
      <c r="G288" s="23"/>
      <c r="H288" s="23">
        <f>H289</f>
        <v>40201.199999999997</v>
      </c>
      <c r="I288" s="23">
        <f t="shared" si="136"/>
        <v>44358</v>
      </c>
      <c r="J288" s="23">
        <f t="shared" si="136"/>
        <v>44358</v>
      </c>
    </row>
    <row r="289" spans="1:10" ht="25.5" x14ac:dyDescent="0.25">
      <c r="A289" s="20" t="s">
        <v>294</v>
      </c>
      <c r="B289" s="21" t="s">
        <v>273</v>
      </c>
      <c r="C289" s="21" t="s">
        <v>293</v>
      </c>
      <c r="D289" s="21" t="s">
        <v>295</v>
      </c>
      <c r="E289" s="21"/>
      <c r="F289" s="22">
        <v>40201200</v>
      </c>
      <c r="G289" s="23"/>
      <c r="H289" s="23">
        <f>H290</f>
        <v>40201.199999999997</v>
      </c>
      <c r="I289" s="23">
        <f t="shared" si="136"/>
        <v>44358</v>
      </c>
      <c r="J289" s="23">
        <f t="shared" si="136"/>
        <v>44358</v>
      </c>
    </row>
    <row r="290" spans="1:10" ht="38.25" x14ac:dyDescent="0.25">
      <c r="A290" s="20" t="s">
        <v>296</v>
      </c>
      <c r="B290" s="21" t="s">
        <v>273</v>
      </c>
      <c r="C290" s="21" t="s">
        <v>293</v>
      </c>
      <c r="D290" s="21" t="s">
        <v>297</v>
      </c>
      <c r="E290" s="21"/>
      <c r="F290" s="22">
        <v>40201200</v>
      </c>
      <c r="G290" s="23"/>
      <c r="H290" s="23">
        <f>H291</f>
        <v>40201.199999999997</v>
      </c>
      <c r="I290" s="23">
        <f t="shared" si="136"/>
        <v>44358</v>
      </c>
      <c r="J290" s="23">
        <f t="shared" si="136"/>
        <v>44358</v>
      </c>
    </row>
    <row r="291" spans="1:10" ht="38.25" x14ac:dyDescent="0.25">
      <c r="A291" s="20" t="s">
        <v>140</v>
      </c>
      <c r="B291" s="21" t="s">
        <v>273</v>
      </c>
      <c r="C291" s="21" t="s">
        <v>293</v>
      </c>
      <c r="D291" s="21" t="s">
        <v>297</v>
      </c>
      <c r="E291" s="21" t="s">
        <v>141</v>
      </c>
      <c r="F291" s="22">
        <v>40201200</v>
      </c>
      <c r="G291" s="23"/>
      <c r="H291" s="23">
        <v>40201.199999999997</v>
      </c>
      <c r="I291" s="23">
        <v>44358</v>
      </c>
      <c r="J291" s="23">
        <v>44358</v>
      </c>
    </row>
    <row r="292" spans="1:10" ht="25.5" x14ac:dyDescent="0.25">
      <c r="A292" s="20" t="s">
        <v>212</v>
      </c>
      <c r="B292" s="21" t="s">
        <v>273</v>
      </c>
      <c r="C292" s="21" t="s">
        <v>213</v>
      </c>
      <c r="D292" s="21"/>
      <c r="E292" s="21"/>
      <c r="F292" s="22">
        <v>30000</v>
      </c>
      <c r="G292" s="23"/>
      <c r="H292" s="23">
        <f>H293</f>
        <v>30</v>
      </c>
      <c r="I292" s="23">
        <f t="shared" ref="I292:J295" si="137">I293</f>
        <v>35</v>
      </c>
      <c r="J292" s="23">
        <f t="shared" si="137"/>
        <v>35</v>
      </c>
    </row>
    <row r="293" spans="1:10" ht="25.5" x14ac:dyDescent="0.25">
      <c r="A293" s="20" t="s">
        <v>224</v>
      </c>
      <c r="B293" s="21" t="s">
        <v>273</v>
      </c>
      <c r="C293" s="21" t="s">
        <v>213</v>
      </c>
      <c r="D293" s="21" t="s">
        <v>225</v>
      </c>
      <c r="E293" s="21"/>
      <c r="F293" s="22">
        <v>30000</v>
      </c>
      <c r="G293" s="23"/>
      <c r="H293" s="23">
        <f>H294</f>
        <v>30</v>
      </c>
      <c r="I293" s="23">
        <f t="shared" si="137"/>
        <v>35</v>
      </c>
      <c r="J293" s="23">
        <f t="shared" si="137"/>
        <v>35</v>
      </c>
    </row>
    <row r="294" spans="1:10" ht="25.5" x14ac:dyDescent="0.25">
      <c r="A294" s="20" t="s">
        <v>298</v>
      </c>
      <c r="B294" s="21" t="s">
        <v>273</v>
      </c>
      <c r="C294" s="21" t="s">
        <v>213</v>
      </c>
      <c r="D294" s="21" t="s">
        <v>299</v>
      </c>
      <c r="E294" s="21"/>
      <c r="F294" s="22">
        <v>30000</v>
      </c>
      <c r="G294" s="23"/>
      <c r="H294" s="23">
        <f>H295</f>
        <v>30</v>
      </c>
      <c r="I294" s="23">
        <f t="shared" si="137"/>
        <v>35</v>
      </c>
      <c r="J294" s="23">
        <f t="shared" si="137"/>
        <v>35</v>
      </c>
    </row>
    <row r="295" spans="1:10" ht="25.5" x14ac:dyDescent="0.25">
      <c r="A295" s="20" t="s">
        <v>300</v>
      </c>
      <c r="B295" s="21" t="s">
        <v>273</v>
      </c>
      <c r="C295" s="21" t="s">
        <v>213</v>
      </c>
      <c r="D295" s="21" t="s">
        <v>301</v>
      </c>
      <c r="E295" s="21"/>
      <c r="F295" s="22">
        <v>30000</v>
      </c>
      <c r="G295" s="23"/>
      <c r="H295" s="23">
        <f>H296</f>
        <v>30</v>
      </c>
      <c r="I295" s="23">
        <f t="shared" si="137"/>
        <v>35</v>
      </c>
      <c r="J295" s="23">
        <f t="shared" si="137"/>
        <v>35</v>
      </c>
    </row>
    <row r="296" spans="1:10" ht="38.25" x14ac:dyDescent="0.25">
      <c r="A296" s="20" t="s">
        <v>48</v>
      </c>
      <c r="B296" s="21" t="s">
        <v>273</v>
      </c>
      <c r="C296" s="21" t="s">
        <v>213</v>
      </c>
      <c r="D296" s="21" t="s">
        <v>301</v>
      </c>
      <c r="E296" s="21" t="s">
        <v>49</v>
      </c>
      <c r="F296" s="22">
        <v>30000</v>
      </c>
      <c r="G296" s="23"/>
      <c r="H296" s="23">
        <v>30</v>
      </c>
      <c r="I296" s="23">
        <v>35</v>
      </c>
      <c r="J296" s="23">
        <v>35</v>
      </c>
    </row>
    <row r="297" spans="1:10" x14ac:dyDescent="0.25">
      <c r="A297" s="20" t="s">
        <v>302</v>
      </c>
      <c r="B297" s="21" t="s">
        <v>273</v>
      </c>
      <c r="C297" s="21" t="s">
        <v>303</v>
      </c>
      <c r="D297" s="21"/>
      <c r="E297" s="21"/>
      <c r="F297" s="22">
        <v>14126600</v>
      </c>
      <c r="G297" s="23">
        <v>1.6</v>
      </c>
      <c r="H297" s="23">
        <f>H298+H308+H304</f>
        <v>14128.2</v>
      </c>
      <c r="I297" s="23">
        <f t="shared" ref="I297:J297" si="138">I298+I308+I304</f>
        <v>15533</v>
      </c>
      <c r="J297" s="23">
        <f t="shared" si="138"/>
        <v>15533</v>
      </c>
    </row>
    <row r="298" spans="1:10" ht="25.5" x14ac:dyDescent="0.25">
      <c r="A298" s="20" t="s">
        <v>32</v>
      </c>
      <c r="B298" s="21" t="s">
        <v>273</v>
      </c>
      <c r="C298" s="21" t="s">
        <v>303</v>
      </c>
      <c r="D298" s="21" t="s">
        <v>33</v>
      </c>
      <c r="E298" s="21"/>
      <c r="F298" s="22">
        <v>13746600</v>
      </c>
      <c r="G298" s="23"/>
      <c r="H298" s="23">
        <f>H299</f>
        <v>13746.6</v>
      </c>
      <c r="I298" s="23">
        <f t="shared" ref="I298:J298" si="139">I299</f>
        <v>15153</v>
      </c>
      <c r="J298" s="23">
        <f t="shared" si="139"/>
        <v>15153</v>
      </c>
    </row>
    <row r="299" spans="1:10" ht="25.5" x14ac:dyDescent="0.25">
      <c r="A299" s="20" t="s">
        <v>34</v>
      </c>
      <c r="B299" s="21" t="s">
        <v>273</v>
      </c>
      <c r="C299" s="21" t="s">
        <v>303</v>
      </c>
      <c r="D299" s="21" t="s">
        <v>35</v>
      </c>
      <c r="E299" s="21"/>
      <c r="F299" s="22">
        <v>13746600</v>
      </c>
      <c r="G299" s="23"/>
      <c r="H299" s="23">
        <f>H300+H302</f>
        <v>13746.6</v>
      </c>
      <c r="I299" s="23">
        <f t="shared" ref="I299:J299" si="140">I300+I302</f>
        <v>15153</v>
      </c>
      <c r="J299" s="23">
        <f t="shared" si="140"/>
        <v>15153</v>
      </c>
    </row>
    <row r="300" spans="1:10" ht="25.5" x14ac:dyDescent="0.25">
      <c r="A300" s="20" t="s">
        <v>304</v>
      </c>
      <c r="B300" s="21" t="s">
        <v>273</v>
      </c>
      <c r="C300" s="21" t="s">
        <v>303</v>
      </c>
      <c r="D300" s="21" t="s">
        <v>305</v>
      </c>
      <c r="E300" s="21"/>
      <c r="F300" s="22">
        <v>13536600</v>
      </c>
      <c r="G300" s="23"/>
      <c r="H300" s="23">
        <f>H301</f>
        <v>13536.6</v>
      </c>
      <c r="I300" s="23">
        <f t="shared" ref="I300:J300" si="141">I301</f>
        <v>14853</v>
      </c>
      <c r="J300" s="23">
        <f t="shared" si="141"/>
        <v>14853</v>
      </c>
    </row>
    <row r="301" spans="1:10" ht="38.25" x14ac:dyDescent="0.25">
      <c r="A301" s="20" t="s">
        <v>140</v>
      </c>
      <c r="B301" s="21" t="s">
        <v>273</v>
      </c>
      <c r="C301" s="21" t="s">
        <v>303</v>
      </c>
      <c r="D301" s="21" t="s">
        <v>305</v>
      </c>
      <c r="E301" s="21" t="s">
        <v>141</v>
      </c>
      <c r="F301" s="22">
        <v>13536600</v>
      </c>
      <c r="G301" s="23"/>
      <c r="H301" s="23">
        <v>13536.6</v>
      </c>
      <c r="I301" s="23">
        <v>14853</v>
      </c>
      <c r="J301" s="23">
        <v>14853</v>
      </c>
    </row>
    <row r="302" spans="1:10" ht="25.5" x14ac:dyDescent="0.25">
      <c r="A302" s="20" t="s">
        <v>306</v>
      </c>
      <c r="B302" s="21" t="s">
        <v>273</v>
      </c>
      <c r="C302" s="21" t="s">
        <v>303</v>
      </c>
      <c r="D302" s="21" t="s">
        <v>307</v>
      </c>
      <c r="E302" s="21"/>
      <c r="F302" s="22">
        <v>210000</v>
      </c>
      <c r="G302" s="23"/>
      <c r="H302" s="23">
        <f>H303</f>
        <v>210</v>
      </c>
      <c r="I302" s="23">
        <f t="shared" ref="I302:J302" si="142">I303</f>
        <v>300</v>
      </c>
      <c r="J302" s="23">
        <f t="shared" si="142"/>
        <v>300</v>
      </c>
    </row>
    <row r="303" spans="1:10" ht="38.25" x14ac:dyDescent="0.25">
      <c r="A303" s="20" t="s">
        <v>140</v>
      </c>
      <c r="B303" s="21" t="s">
        <v>273</v>
      </c>
      <c r="C303" s="21" t="s">
        <v>303</v>
      </c>
      <c r="D303" s="21" t="s">
        <v>307</v>
      </c>
      <c r="E303" s="21" t="s">
        <v>141</v>
      </c>
      <c r="F303" s="22">
        <v>210000</v>
      </c>
      <c r="G303" s="23"/>
      <c r="H303" s="23">
        <v>210</v>
      </c>
      <c r="I303" s="23">
        <v>300</v>
      </c>
      <c r="J303" s="23">
        <v>300</v>
      </c>
    </row>
    <row r="304" spans="1:10" ht="38.25" x14ac:dyDescent="0.25">
      <c r="A304" s="20" t="s">
        <v>260</v>
      </c>
      <c r="B304" s="21" t="s">
        <v>273</v>
      </c>
      <c r="C304" s="21" t="s">
        <v>303</v>
      </c>
      <c r="D304" s="21" t="s">
        <v>261</v>
      </c>
      <c r="E304" s="21"/>
      <c r="F304" s="22"/>
      <c r="G304" s="23">
        <v>1.6</v>
      </c>
      <c r="H304" s="23">
        <f>H305</f>
        <v>1.6</v>
      </c>
      <c r="I304" s="23">
        <f t="shared" ref="I304:J306" si="143">I305</f>
        <v>0</v>
      </c>
      <c r="J304" s="23">
        <f t="shared" si="143"/>
        <v>0</v>
      </c>
    </row>
    <row r="305" spans="1:10" ht="25.5" x14ac:dyDescent="0.25">
      <c r="A305" s="20" t="s">
        <v>308</v>
      </c>
      <c r="B305" s="21" t="s">
        <v>273</v>
      </c>
      <c r="C305" s="21" t="s">
        <v>303</v>
      </c>
      <c r="D305" s="21" t="s">
        <v>309</v>
      </c>
      <c r="E305" s="21"/>
      <c r="F305" s="22"/>
      <c r="G305" s="23">
        <v>1.6</v>
      </c>
      <c r="H305" s="23">
        <f>H306</f>
        <v>1.6</v>
      </c>
      <c r="I305" s="23">
        <f t="shared" si="143"/>
        <v>0</v>
      </c>
      <c r="J305" s="23">
        <f t="shared" si="143"/>
        <v>0</v>
      </c>
    </row>
    <row r="306" spans="1:10" ht="25.5" x14ac:dyDescent="0.25">
      <c r="A306" s="20" t="s">
        <v>310</v>
      </c>
      <c r="B306" s="21" t="s">
        <v>273</v>
      </c>
      <c r="C306" s="21" t="s">
        <v>303</v>
      </c>
      <c r="D306" s="21" t="s">
        <v>311</v>
      </c>
      <c r="E306" s="21"/>
      <c r="F306" s="22"/>
      <c r="G306" s="23">
        <v>1.6</v>
      </c>
      <c r="H306" s="23">
        <f>H307</f>
        <v>1.6</v>
      </c>
      <c r="I306" s="23">
        <f t="shared" si="143"/>
        <v>0</v>
      </c>
      <c r="J306" s="23">
        <f t="shared" si="143"/>
        <v>0</v>
      </c>
    </row>
    <row r="307" spans="1:10" ht="38.25" x14ac:dyDescent="0.25">
      <c r="A307" s="20" t="s">
        <v>140</v>
      </c>
      <c r="B307" s="21" t="s">
        <v>273</v>
      </c>
      <c r="C307" s="21" t="s">
        <v>303</v>
      </c>
      <c r="D307" s="21" t="s">
        <v>311</v>
      </c>
      <c r="E307" s="21" t="s">
        <v>141</v>
      </c>
      <c r="F307" s="22"/>
      <c r="G307" s="23">
        <v>1.6</v>
      </c>
      <c r="H307" s="23">
        <v>1.6</v>
      </c>
      <c r="I307" s="23">
        <v>0</v>
      </c>
      <c r="J307" s="23">
        <v>0</v>
      </c>
    </row>
    <row r="308" spans="1:10" ht="25.5" x14ac:dyDescent="0.25">
      <c r="A308" s="20" t="s">
        <v>70</v>
      </c>
      <c r="B308" s="21" t="s">
        <v>273</v>
      </c>
      <c r="C308" s="21" t="s">
        <v>303</v>
      </c>
      <c r="D308" s="21" t="s">
        <v>71</v>
      </c>
      <c r="E308" s="21"/>
      <c r="F308" s="22">
        <v>380000</v>
      </c>
      <c r="G308" s="23"/>
      <c r="H308" s="23">
        <f>H309</f>
        <v>380</v>
      </c>
      <c r="I308" s="23">
        <f t="shared" ref="I308:J308" si="144">I309</f>
        <v>380</v>
      </c>
      <c r="J308" s="23">
        <f t="shared" si="144"/>
        <v>380</v>
      </c>
    </row>
    <row r="309" spans="1:10" ht="38.25" x14ac:dyDescent="0.25">
      <c r="A309" s="20" t="s">
        <v>140</v>
      </c>
      <c r="B309" s="21" t="s">
        <v>273</v>
      </c>
      <c r="C309" s="21" t="s">
        <v>303</v>
      </c>
      <c r="D309" s="21" t="s">
        <v>71</v>
      </c>
      <c r="E309" s="21" t="s">
        <v>141</v>
      </c>
      <c r="F309" s="22">
        <v>380000</v>
      </c>
      <c r="G309" s="23"/>
      <c r="H309" s="23">
        <v>380</v>
      </c>
      <c r="I309" s="23">
        <v>380</v>
      </c>
      <c r="J309" s="23">
        <v>380</v>
      </c>
    </row>
    <row r="310" spans="1:10" x14ac:dyDescent="0.25">
      <c r="A310" s="20" t="s">
        <v>220</v>
      </c>
      <c r="B310" s="21" t="s">
        <v>273</v>
      </c>
      <c r="C310" s="21" t="s">
        <v>221</v>
      </c>
      <c r="D310" s="21"/>
      <c r="E310" s="21"/>
      <c r="F310" s="22">
        <v>198409300</v>
      </c>
      <c r="G310" s="23">
        <v>980</v>
      </c>
      <c r="H310" s="23">
        <f>H311+H328</f>
        <v>199389.3</v>
      </c>
      <c r="I310" s="23">
        <f t="shared" ref="I310:J310" si="145">I311+I328</f>
        <v>217196.1</v>
      </c>
      <c r="J310" s="23">
        <f t="shared" si="145"/>
        <v>216843</v>
      </c>
    </row>
    <row r="311" spans="1:10" x14ac:dyDescent="0.25">
      <c r="A311" s="20" t="s">
        <v>222</v>
      </c>
      <c r="B311" s="21" t="s">
        <v>273</v>
      </c>
      <c r="C311" s="21" t="s">
        <v>223</v>
      </c>
      <c r="D311" s="21"/>
      <c r="E311" s="21"/>
      <c r="F311" s="22">
        <v>164547500</v>
      </c>
      <c r="G311" s="23">
        <v>980</v>
      </c>
      <c r="H311" s="23">
        <f>H312</f>
        <v>165527.5</v>
      </c>
      <c r="I311" s="23">
        <f t="shared" ref="I311:J311" si="146">I312</f>
        <v>179948.1</v>
      </c>
      <c r="J311" s="23">
        <f t="shared" si="146"/>
        <v>179595</v>
      </c>
    </row>
    <row r="312" spans="1:10" ht="25.5" x14ac:dyDescent="0.25">
      <c r="A312" s="20" t="s">
        <v>224</v>
      </c>
      <c r="B312" s="21" t="s">
        <v>273</v>
      </c>
      <c r="C312" s="21" t="s">
        <v>223</v>
      </c>
      <c r="D312" s="21" t="s">
        <v>225</v>
      </c>
      <c r="E312" s="21"/>
      <c r="F312" s="22">
        <v>164547500</v>
      </c>
      <c r="G312" s="23">
        <v>980</v>
      </c>
      <c r="H312" s="23">
        <f>H313+H316+H321+H325</f>
        <v>165527.5</v>
      </c>
      <c r="I312" s="23">
        <f t="shared" ref="I312:J312" si="147">I313+I316+I321+I325</f>
        <v>179948.1</v>
      </c>
      <c r="J312" s="23">
        <f t="shared" si="147"/>
        <v>179595</v>
      </c>
    </row>
    <row r="313" spans="1:10" ht="25.5" x14ac:dyDescent="0.25">
      <c r="A313" s="20" t="s">
        <v>312</v>
      </c>
      <c r="B313" s="21" t="s">
        <v>273</v>
      </c>
      <c r="C313" s="21" t="s">
        <v>223</v>
      </c>
      <c r="D313" s="21" t="s">
        <v>313</v>
      </c>
      <c r="E313" s="21"/>
      <c r="F313" s="22">
        <v>29698900</v>
      </c>
      <c r="G313" s="23"/>
      <c r="H313" s="23">
        <f>H314</f>
        <v>29698.9</v>
      </c>
      <c r="I313" s="23">
        <f t="shared" ref="I313:J314" si="148">I314</f>
        <v>31645</v>
      </c>
      <c r="J313" s="23">
        <f t="shared" si="148"/>
        <v>31261</v>
      </c>
    </row>
    <row r="314" spans="1:10" ht="25.5" x14ac:dyDescent="0.25">
      <c r="A314" s="20" t="s">
        <v>314</v>
      </c>
      <c r="B314" s="21" t="s">
        <v>273</v>
      </c>
      <c r="C314" s="21" t="s">
        <v>223</v>
      </c>
      <c r="D314" s="21" t="s">
        <v>315</v>
      </c>
      <c r="E314" s="21"/>
      <c r="F314" s="22">
        <v>29698900</v>
      </c>
      <c r="G314" s="23"/>
      <c r="H314" s="23">
        <f>H315</f>
        <v>29698.9</v>
      </c>
      <c r="I314" s="23">
        <f t="shared" si="148"/>
        <v>31645</v>
      </c>
      <c r="J314" s="23">
        <f t="shared" si="148"/>
        <v>31261</v>
      </c>
    </row>
    <row r="315" spans="1:10" ht="38.25" x14ac:dyDescent="0.25">
      <c r="A315" s="20" t="s">
        <v>140</v>
      </c>
      <c r="B315" s="21" t="s">
        <v>273</v>
      </c>
      <c r="C315" s="21" t="s">
        <v>223</v>
      </c>
      <c r="D315" s="21" t="s">
        <v>315</v>
      </c>
      <c r="E315" s="21" t="s">
        <v>141</v>
      </c>
      <c r="F315" s="22">
        <v>29698900</v>
      </c>
      <c r="G315" s="23"/>
      <c r="H315" s="23">
        <v>29698.9</v>
      </c>
      <c r="I315" s="23">
        <v>31645</v>
      </c>
      <c r="J315" s="23">
        <v>31261</v>
      </c>
    </row>
    <row r="316" spans="1:10" ht="25.5" x14ac:dyDescent="0.25">
      <c r="A316" s="20" t="s">
        <v>280</v>
      </c>
      <c r="B316" s="21" t="s">
        <v>273</v>
      </c>
      <c r="C316" s="21" t="s">
        <v>223</v>
      </c>
      <c r="D316" s="21" t="s">
        <v>281</v>
      </c>
      <c r="E316" s="21"/>
      <c r="F316" s="22">
        <v>94618200</v>
      </c>
      <c r="G316" s="23">
        <v>-120</v>
      </c>
      <c r="H316" s="23">
        <f>H317+H319</f>
        <v>94498.2</v>
      </c>
      <c r="I316" s="23">
        <f t="shared" ref="I316:J316" si="149">I317+I319</f>
        <v>106874.1</v>
      </c>
      <c r="J316" s="23">
        <f t="shared" si="149"/>
        <v>106905</v>
      </c>
    </row>
    <row r="317" spans="1:10" ht="25.5" x14ac:dyDescent="0.25">
      <c r="A317" s="20" t="s">
        <v>316</v>
      </c>
      <c r="B317" s="21" t="s">
        <v>273</v>
      </c>
      <c r="C317" s="21" t="s">
        <v>223</v>
      </c>
      <c r="D317" s="21" t="s">
        <v>317</v>
      </c>
      <c r="E317" s="21"/>
      <c r="F317" s="22">
        <v>30120300</v>
      </c>
      <c r="G317" s="23"/>
      <c r="H317" s="23">
        <f>H318</f>
        <v>30120.3</v>
      </c>
      <c r="I317" s="23">
        <f t="shared" ref="I317:J317" si="150">I318</f>
        <v>32347.5</v>
      </c>
      <c r="J317" s="23">
        <f t="shared" si="150"/>
        <v>32378.400000000001</v>
      </c>
    </row>
    <row r="318" spans="1:10" ht="38.25" x14ac:dyDescent="0.25">
      <c r="A318" s="20" t="s">
        <v>140</v>
      </c>
      <c r="B318" s="21" t="s">
        <v>273</v>
      </c>
      <c r="C318" s="21" t="s">
        <v>223</v>
      </c>
      <c r="D318" s="21" t="s">
        <v>317</v>
      </c>
      <c r="E318" s="21" t="s">
        <v>141</v>
      </c>
      <c r="F318" s="22">
        <v>30120300</v>
      </c>
      <c r="G318" s="23"/>
      <c r="H318" s="23">
        <v>30120.3</v>
      </c>
      <c r="I318" s="23">
        <v>32347.5</v>
      </c>
      <c r="J318" s="23">
        <v>32378.400000000001</v>
      </c>
    </row>
    <row r="319" spans="1:10" ht="25.5" x14ac:dyDescent="0.25">
      <c r="A319" s="20" t="s">
        <v>282</v>
      </c>
      <c r="B319" s="21" t="s">
        <v>273</v>
      </c>
      <c r="C319" s="21" t="s">
        <v>223</v>
      </c>
      <c r="D319" s="21" t="s">
        <v>283</v>
      </c>
      <c r="E319" s="21"/>
      <c r="F319" s="22">
        <v>64497900</v>
      </c>
      <c r="G319" s="23">
        <v>-120</v>
      </c>
      <c r="H319" s="23">
        <f>H320</f>
        <v>64377.9</v>
      </c>
      <c r="I319" s="23">
        <f t="shared" ref="I319:J319" si="151">I320</f>
        <v>74526.600000000006</v>
      </c>
      <c r="J319" s="23">
        <f t="shared" si="151"/>
        <v>74526.600000000006</v>
      </c>
    </row>
    <row r="320" spans="1:10" ht="38.25" x14ac:dyDescent="0.25">
      <c r="A320" s="20" t="s">
        <v>140</v>
      </c>
      <c r="B320" s="21" t="s">
        <v>273</v>
      </c>
      <c r="C320" s="21" t="s">
        <v>223</v>
      </c>
      <c r="D320" s="21" t="s">
        <v>283</v>
      </c>
      <c r="E320" s="21" t="s">
        <v>141</v>
      </c>
      <c r="F320" s="22">
        <v>64497900</v>
      </c>
      <c r="G320" s="23">
        <v>-120</v>
      </c>
      <c r="H320" s="23">
        <f>64497.9-120</f>
        <v>64377.9</v>
      </c>
      <c r="I320" s="23">
        <v>74526.600000000006</v>
      </c>
      <c r="J320" s="23">
        <v>74526.600000000006</v>
      </c>
    </row>
    <row r="321" spans="1:10" ht="25.5" x14ac:dyDescent="0.25">
      <c r="A321" s="20" t="s">
        <v>226</v>
      </c>
      <c r="B321" s="21" t="s">
        <v>273</v>
      </c>
      <c r="C321" s="21" t="s">
        <v>223</v>
      </c>
      <c r="D321" s="21" t="s">
        <v>227</v>
      </c>
      <c r="E321" s="21"/>
      <c r="F321" s="22">
        <v>37235400</v>
      </c>
      <c r="G321" s="23">
        <v>1100</v>
      </c>
      <c r="H321" s="23">
        <f>H322</f>
        <v>38335.4</v>
      </c>
      <c r="I321" s="23">
        <f t="shared" ref="I321:J321" si="152">I322</f>
        <v>38134</v>
      </c>
      <c r="J321" s="23">
        <f t="shared" si="152"/>
        <v>38134</v>
      </c>
    </row>
    <row r="322" spans="1:10" x14ac:dyDescent="0.25">
      <c r="A322" s="20" t="s">
        <v>228</v>
      </c>
      <c r="B322" s="21" t="s">
        <v>273</v>
      </c>
      <c r="C322" s="21" t="s">
        <v>223</v>
      </c>
      <c r="D322" s="21" t="s">
        <v>229</v>
      </c>
      <c r="E322" s="21"/>
      <c r="F322" s="23">
        <v>37235.4</v>
      </c>
      <c r="G322" s="23">
        <v>1100</v>
      </c>
      <c r="H322" s="23">
        <f>H323+H324</f>
        <v>38335.4</v>
      </c>
      <c r="I322" s="23">
        <f t="shared" ref="I322:J322" si="153">I323+I324</f>
        <v>38134</v>
      </c>
      <c r="J322" s="23">
        <f t="shared" si="153"/>
        <v>38134</v>
      </c>
    </row>
    <row r="323" spans="1:10" ht="38.25" x14ac:dyDescent="0.25">
      <c r="A323" s="20" t="s">
        <v>140</v>
      </c>
      <c r="B323" s="21" t="s">
        <v>273</v>
      </c>
      <c r="C323" s="21" t="s">
        <v>223</v>
      </c>
      <c r="D323" s="21" t="s">
        <v>229</v>
      </c>
      <c r="E323" s="21" t="s">
        <v>141</v>
      </c>
      <c r="F323" s="22">
        <v>34832500</v>
      </c>
      <c r="G323" s="23">
        <v>1100</v>
      </c>
      <c r="H323" s="23">
        <f>34832.5+1100</f>
        <v>35932.5</v>
      </c>
      <c r="I323" s="23">
        <v>38134</v>
      </c>
      <c r="J323" s="23">
        <v>38134</v>
      </c>
    </row>
    <row r="324" spans="1:10" ht="38.25" x14ac:dyDescent="0.25">
      <c r="A324" s="20" t="s">
        <v>140</v>
      </c>
      <c r="B324" s="21" t="s">
        <v>273</v>
      </c>
      <c r="C324" s="21" t="s">
        <v>223</v>
      </c>
      <c r="D324" s="21" t="s">
        <v>318</v>
      </c>
      <c r="E324" s="21" t="s">
        <v>141</v>
      </c>
      <c r="F324" s="22">
        <v>2402900</v>
      </c>
      <c r="G324" s="23"/>
      <c r="H324" s="23">
        <v>2402.9</v>
      </c>
      <c r="I324" s="23">
        <v>0</v>
      </c>
      <c r="J324" s="23">
        <v>0</v>
      </c>
    </row>
    <row r="325" spans="1:10" ht="38.25" x14ac:dyDescent="0.25">
      <c r="A325" s="20" t="s">
        <v>319</v>
      </c>
      <c r="B325" s="21" t="s">
        <v>273</v>
      </c>
      <c r="C325" s="21" t="s">
        <v>223</v>
      </c>
      <c r="D325" s="21" t="s">
        <v>320</v>
      </c>
      <c r="E325" s="21"/>
      <c r="F325" s="22">
        <v>2995000</v>
      </c>
      <c r="G325" s="23"/>
      <c r="H325" s="23">
        <f>H326</f>
        <v>2995</v>
      </c>
      <c r="I325" s="23">
        <f t="shared" ref="I325:J326" si="154">I326</f>
        <v>3295</v>
      </c>
      <c r="J325" s="23">
        <f t="shared" si="154"/>
        <v>3295</v>
      </c>
    </row>
    <row r="326" spans="1:10" ht="38.25" x14ac:dyDescent="0.25">
      <c r="A326" s="20" t="s">
        <v>321</v>
      </c>
      <c r="B326" s="21" t="s">
        <v>273</v>
      </c>
      <c r="C326" s="21" t="s">
        <v>223</v>
      </c>
      <c r="D326" s="21" t="s">
        <v>322</v>
      </c>
      <c r="E326" s="21"/>
      <c r="F326" s="22">
        <v>2995000</v>
      </c>
      <c r="G326" s="23"/>
      <c r="H326" s="23">
        <f>H327</f>
        <v>2995</v>
      </c>
      <c r="I326" s="23">
        <f t="shared" si="154"/>
        <v>3295</v>
      </c>
      <c r="J326" s="23">
        <f t="shared" si="154"/>
        <v>3295</v>
      </c>
    </row>
    <row r="327" spans="1:10" ht="38.25" x14ac:dyDescent="0.25">
      <c r="A327" s="20" t="s">
        <v>140</v>
      </c>
      <c r="B327" s="21" t="s">
        <v>273</v>
      </c>
      <c r="C327" s="21" t="s">
        <v>223</v>
      </c>
      <c r="D327" s="21" t="s">
        <v>322</v>
      </c>
      <c r="E327" s="21" t="s">
        <v>141</v>
      </c>
      <c r="F327" s="22">
        <v>2995000</v>
      </c>
      <c r="G327" s="23"/>
      <c r="H327" s="23">
        <v>2995</v>
      </c>
      <c r="I327" s="23">
        <v>3295</v>
      </c>
      <c r="J327" s="23">
        <v>3295</v>
      </c>
    </row>
    <row r="328" spans="1:10" ht="25.5" x14ac:dyDescent="0.25">
      <c r="A328" s="20" t="s">
        <v>323</v>
      </c>
      <c r="B328" s="21" t="s">
        <v>273</v>
      </c>
      <c r="C328" s="21" t="s">
        <v>324</v>
      </c>
      <c r="D328" s="21"/>
      <c r="E328" s="21"/>
      <c r="F328" s="22">
        <v>33861800</v>
      </c>
      <c r="G328" s="23"/>
      <c r="H328" s="23">
        <f>H329</f>
        <v>33861.800000000003</v>
      </c>
      <c r="I328" s="23">
        <f t="shared" ref="I328:J330" si="155">I329</f>
        <v>37248</v>
      </c>
      <c r="J328" s="23">
        <f t="shared" si="155"/>
        <v>37248</v>
      </c>
    </row>
    <row r="329" spans="1:10" ht="25.5" x14ac:dyDescent="0.25">
      <c r="A329" s="20" t="s">
        <v>224</v>
      </c>
      <c r="B329" s="21" t="s">
        <v>273</v>
      </c>
      <c r="C329" s="21" t="s">
        <v>324</v>
      </c>
      <c r="D329" s="21" t="s">
        <v>225</v>
      </c>
      <c r="E329" s="21"/>
      <c r="F329" s="22">
        <v>33861800</v>
      </c>
      <c r="G329" s="23"/>
      <c r="H329" s="23">
        <f>H330</f>
        <v>33861.800000000003</v>
      </c>
      <c r="I329" s="23">
        <f t="shared" si="155"/>
        <v>37248</v>
      </c>
      <c r="J329" s="23">
        <f t="shared" si="155"/>
        <v>37248</v>
      </c>
    </row>
    <row r="330" spans="1:10" ht="25.5" x14ac:dyDescent="0.25">
      <c r="A330" s="20" t="s">
        <v>298</v>
      </c>
      <c r="B330" s="21" t="s">
        <v>273</v>
      </c>
      <c r="C330" s="21" t="s">
        <v>324</v>
      </c>
      <c r="D330" s="21" t="s">
        <v>299</v>
      </c>
      <c r="E330" s="21"/>
      <c r="F330" s="22">
        <v>33861800</v>
      </c>
      <c r="G330" s="23"/>
      <c r="H330" s="23">
        <f>H331</f>
        <v>33861.800000000003</v>
      </c>
      <c r="I330" s="23">
        <f t="shared" si="155"/>
        <v>37248</v>
      </c>
      <c r="J330" s="23">
        <f t="shared" si="155"/>
        <v>37248</v>
      </c>
    </row>
    <row r="331" spans="1:10" ht="25.5" x14ac:dyDescent="0.25">
      <c r="A331" s="20" t="s">
        <v>300</v>
      </c>
      <c r="B331" s="21" t="s">
        <v>273</v>
      </c>
      <c r="C331" s="21" t="s">
        <v>324</v>
      </c>
      <c r="D331" s="21" t="s">
        <v>301</v>
      </c>
      <c r="E331" s="21"/>
      <c r="F331" s="22">
        <v>33861800</v>
      </c>
      <c r="G331" s="23"/>
      <c r="H331" s="23">
        <f>H332+H333</f>
        <v>33861.800000000003</v>
      </c>
      <c r="I331" s="23">
        <f t="shared" ref="I331:J331" si="156">I332+I333</f>
        <v>37248</v>
      </c>
      <c r="J331" s="23">
        <f t="shared" si="156"/>
        <v>37248</v>
      </c>
    </row>
    <row r="332" spans="1:10" ht="76.5" x14ac:dyDescent="0.25">
      <c r="A332" s="20" t="s">
        <v>28</v>
      </c>
      <c r="B332" s="21" t="s">
        <v>273</v>
      </c>
      <c r="C332" s="21" t="s">
        <v>324</v>
      </c>
      <c r="D332" s="21" t="s">
        <v>301</v>
      </c>
      <c r="E332" s="21" t="s">
        <v>29</v>
      </c>
      <c r="F332" s="22">
        <v>33686800</v>
      </c>
      <c r="G332" s="23"/>
      <c r="H332" s="23">
        <v>33686.800000000003</v>
      </c>
      <c r="I332" s="23">
        <v>37053</v>
      </c>
      <c r="J332" s="23">
        <v>37053</v>
      </c>
    </row>
    <row r="333" spans="1:10" ht="38.25" x14ac:dyDescent="0.25">
      <c r="A333" s="20" t="s">
        <v>48</v>
      </c>
      <c r="B333" s="21" t="s">
        <v>273</v>
      </c>
      <c r="C333" s="21" t="s">
        <v>324</v>
      </c>
      <c r="D333" s="21" t="s">
        <v>301</v>
      </c>
      <c r="E333" s="21" t="s">
        <v>49</v>
      </c>
      <c r="F333" s="22">
        <v>175000</v>
      </c>
      <c r="G333" s="23"/>
      <c r="H333" s="23">
        <v>175</v>
      </c>
      <c r="I333" s="23">
        <v>195</v>
      </c>
      <c r="J333" s="23">
        <v>195</v>
      </c>
    </row>
    <row r="334" spans="1:10" x14ac:dyDescent="0.25">
      <c r="A334" s="20" t="s">
        <v>256</v>
      </c>
      <c r="B334" s="21" t="s">
        <v>273</v>
      </c>
      <c r="C334" s="21" t="s">
        <v>257</v>
      </c>
      <c r="D334" s="21"/>
      <c r="E334" s="21"/>
      <c r="F334" s="22">
        <v>47041600</v>
      </c>
      <c r="G334" s="23"/>
      <c r="H334" s="23">
        <f>H335+H347</f>
        <v>47041.599999999999</v>
      </c>
      <c r="I334" s="23">
        <f t="shared" ref="I334:J334" si="157">I335+I347</f>
        <v>52537.899999999994</v>
      </c>
      <c r="J334" s="23">
        <f t="shared" si="157"/>
        <v>52537.899999999994</v>
      </c>
    </row>
    <row r="335" spans="1:10" x14ac:dyDescent="0.25">
      <c r="A335" s="20" t="s">
        <v>258</v>
      </c>
      <c r="B335" s="21" t="s">
        <v>273</v>
      </c>
      <c r="C335" s="21" t="s">
        <v>259</v>
      </c>
      <c r="D335" s="21"/>
      <c r="E335" s="21"/>
      <c r="F335" s="22">
        <v>46656600</v>
      </c>
      <c r="G335" s="23"/>
      <c r="H335" s="23">
        <f>H336</f>
        <v>46656.6</v>
      </c>
      <c r="I335" s="23">
        <f t="shared" ref="I335:J335" si="158">I336</f>
        <v>52097.899999999994</v>
      </c>
      <c r="J335" s="23">
        <f t="shared" si="158"/>
        <v>52097.899999999994</v>
      </c>
    </row>
    <row r="336" spans="1:10" ht="38.25" x14ac:dyDescent="0.25">
      <c r="A336" s="20" t="s">
        <v>260</v>
      </c>
      <c r="B336" s="21" t="s">
        <v>273</v>
      </c>
      <c r="C336" s="21" t="s">
        <v>259</v>
      </c>
      <c r="D336" s="21" t="s">
        <v>261</v>
      </c>
      <c r="E336" s="21"/>
      <c r="F336" s="22">
        <v>46656600</v>
      </c>
      <c r="G336" s="23"/>
      <c r="H336" s="23">
        <f>H337+H342</f>
        <v>46656.6</v>
      </c>
      <c r="I336" s="23">
        <f t="shared" ref="I336:J336" si="159">I337+I342</f>
        <v>52097.899999999994</v>
      </c>
      <c r="J336" s="23">
        <f t="shared" si="159"/>
        <v>52097.899999999994</v>
      </c>
    </row>
    <row r="337" spans="1:10" ht="38.25" x14ac:dyDescent="0.25">
      <c r="A337" s="20" t="s">
        <v>274</v>
      </c>
      <c r="B337" s="21" t="s">
        <v>273</v>
      </c>
      <c r="C337" s="21" t="s">
        <v>259</v>
      </c>
      <c r="D337" s="21" t="s">
        <v>275</v>
      </c>
      <c r="E337" s="21"/>
      <c r="F337" s="22">
        <v>761000</v>
      </c>
      <c r="G337" s="23"/>
      <c r="H337" s="23">
        <f>H338+H340</f>
        <v>761</v>
      </c>
      <c r="I337" s="23">
        <f t="shared" ref="I337:J337" si="160">I338+I340</f>
        <v>761</v>
      </c>
      <c r="J337" s="23">
        <f t="shared" si="160"/>
        <v>761</v>
      </c>
    </row>
    <row r="338" spans="1:10" ht="38.25" x14ac:dyDescent="0.25">
      <c r="A338" s="20" t="s">
        <v>325</v>
      </c>
      <c r="B338" s="21" t="s">
        <v>273</v>
      </c>
      <c r="C338" s="21" t="s">
        <v>259</v>
      </c>
      <c r="D338" s="21" t="s">
        <v>326</v>
      </c>
      <c r="E338" s="21"/>
      <c r="F338" s="22">
        <v>751000</v>
      </c>
      <c r="G338" s="23"/>
      <c r="H338" s="23">
        <f>H339</f>
        <v>751</v>
      </c>
      <c r="I338" s="23">
        <f t="shared" ref="I338:J338" si="161">I339</f>
        <v>751</v>
      </c>
      <c r="J338" s="23">
        <f t="shared" si="161"/>
        <v>751</v>
      </c>
    </row>
    <row r="339" spans="1:10" ht="38.25" x14ac:dyDescent="0.25">
      <c r="A339" s="20" t="s">
        <v>140</v>
      </c>
      <c r="B339" s="21" t="s">
        <v>273</v>
      </c>
      <c r="C339" s="21" t="s">
        <v>259</v>
      </c>
      <c r="D339" s="21" t="s">
        <v>326</v>
      </c>
      <c r="E339" s="21" t="s">
        <v>141</v>
      </c>
      <c r="F339" s="22">
        <v>751000</v>
      </c>
      <c r="G339" s="23"/>
      <c r="H339" s="23">
        <v>751</v>
      </c>
      <c r="I339" s="23">
        <v>751</v>
      </c>
      <c r="J339" s="23">
        <v>751</v>
      </c>
    </row>
    <row r="340" spans="1:10" ht="38.25" x14ac:dyDescent="0.25">
      <c r="A340" s="20" t="s">
        <v>327</v>
      </c>
      <c r="B340" s="21" t="s">
        <v>273</v>
      </c>
      <c r="C340" s="21" t="s">
        <v>259</v>
      </c>
      <c r="D340" s="21" t="s">
        <v>328</v>
      </c>
      <c r="E340" s="21"/>
      <c r="F340" s="22">
        <v>10000</v>
      </c>
      <c r="G340" s="23"/>
      <c r="H340" s="23">
        <f>H341</f>
        <v>10</v>
      </c>
      <c r="I340" s="23">
        <f t="shared" ref="I340:J340" si="162">I341</f>
        <v>10</v>
      </c>
      <c r="J340" s="23">
        <f t="shared" si="162"/>
        <v>10</v>
      </c>
    </row>
    <row r="341" spans="1:10" ht="38.25" x14ac:dyDescent="0.25">
      <c r="A341" s="20" t="s">
        <v>140</v>
      </c>
      <c r="B341" s="21" t="s">
        <v>273</v>
      </c>
      <c r="C341" s="21" t="s">
        <v>259</v>
      </c>
      <c r="D341" s="21" t="s">
        <v>328</v>
      </c>
      <c r="E341" s="21" t="s">
        <v>141</v>
      </c>
      <c r="F341" s="22">
        <v>10000</v>
      </c>
      <c r="G341" s="23"/>
      <c r="H341" s="23">
        <v>10</v>
      </c>
      <c r="I341" s="23">
        <v>10</v>
      </c>
      <c r="J341" s="23">
        <v>10</v>
      </c>
    </row>
    <row r="342" spans="1:10" ht="25.5" x14ac:dyDescent="0.25">
      <c r="A342" s="20" t="s">
        <v>262</v>
      </c>
      <c r="B342" s="21" t="s">
        <v>273</v>
      </c>
      <c r="C342" s="21" t="s">
        <v>259</v>
      </c>
      <c r="D342" s="21" t="s">
        <v>263</v>
      </c>
      <c r="E342" s="21"/>
      <c r="F342" s="22">
        <v>45895600</v>
      </c>
      <c r="G342" s="23"/>
      <c r="H342" s="23">
        <f>H343+H345</f>
        <v>45895.6</v>
      </c>
      <c r="I342" s="23">
        <f t="shared" ref="I342:J342" si="163">I343+I345</f>
        <v>51336.899999999994</v>
      </c>
      <c r="J342" s="23">
        <f t="shared" si="163"/>
        <v>51336.899999999994</v>
      </c>
    </row>
    <row r="343" spans="1:10" ht="76.5" x14ac:dyDescent="0.25">
      <c r="A343" s="20" t="s">
        <v>264</v>
      </c>
      <c r="B343" s="21" t="s">
        <v>273</v>
      </c>
      <c r="C343" s="21" t="s">
        <v>259</v>
      </c>
      <c r="D343" s="21" t="s">
        <v>265</v>
      </c>
      <c r="E343" s="21"/>
      <c r="F343" s="22">
        <v>19565100</v>
      </c>
      <c r="G343" s="23"/>
      <c r="H343" s="23">
        <f>H344</f>
        <v>19565.099999999999</v>
      </c>
      <c r="I343" s="23">
        <f t="shared" ref="I343:J343" si="164">I344</f>
        <v>21368.6</v>
      </c>
      <c r="J343" s="23">
        <f t="shared" si="164"/>
        <v>21368.6</v>
      </c>
    </row>
    <row r="344" spans="1:10" ht="38.25" x14ac:dyDescent="0.25">
      <c r="A344" s="20" t="s">
        <v>140</v>
      </c>
      <c r="B344" s="21" t="s">
        <v>273</v>
      </c>
      <c r="C344" s="21" t="s">
        <v>259</v>
      </c>
      <c r="D344" s="21" t="s">
        <v>265</v>
      </c>
      <c r="E344" s="21" t="s">
        <v>141</v>
      </c>
      <c r="F344" s="22">
        <v>19565100</v>
      </c>
      <c r="G344" s="23"/>
      <c r="H344" s="23">
        <v>19565.099999999999</v>
      </c>
      <c r="I344" s="23">
        <v>21368.6</v>
      </c>
      <c r="J344" s="23">
        <v>21368.6</v>
      </c>
    </row>
    <row r="345" spans="1:10" ht="25.5" x14ac:dyDescent="0.25">
      <c r="A345" s="20" t="s">
        <v>329</v>
      </c>
      <c r="B345" s="21" t="s">
        <v>273</v>
      </c>
      <c r="C345" s="21" t="s">
        <v>259</v>
      </c>
      <c r="D345" s="21" t="s">
        <v>330</v>
      </c>
      <c r="E345" s="21"/>
      <c r="F345" s="22">
        <v>26330500</v>
      </c>
      <c r="G345" s="23"/>
      <c r="H345" s="23">
        <f>H346</f>
        <v>26330.5</v>
      </c>
      <c r="I345" s="23">
        <f t="shared" ref="I345:J345" si="165">I346</f>
        <v>29968.3</v>
      </c>
      <c r="J345" s="23">
        <f t="shared" si="165"/>
        <v>29968.3</v>
      </c>
    </row>
    <row r="346" spans="1:10" ht="38.25" x14ac:dyDescent="0.25">
      <c r="A346" s="20" t="s">
        <v>140</v>
      </c>
      <c r="B346" s="21" t="s">
        <v>273</v>
      </c>
      <c r="C346" s="21" t="s">
        <v>259</v>
      </c>
      <c r="D346" s="21" t="s">
        <v>330</v>
      </c>
      <c r="E346" s="21" t="s">
        <v>141</v>
      </c>
      <c r="F346" s="22">
        <v>26330500</v>
      </c>
      <c r="G346" s="23"/>
      <c r="H346" s="23">
        <v>26330.5</v>
      </c>
      <c r="I346" s="23">
        <v>29968.3</v>
      </c>
      <c r="J346" s="23">
        <v>29968.3</v>
      </c>
    </row>
    <row r="347" spans="1:10" x14ac:dyDescent="0.25">
      <c r="A347" s="20" t="s">
        <v>331</v>
      </c>
      <c r="B347" s="21" t="s">
        <v>273</v>
      </c>
      <c r="C347" s="21" t="s">
        <v>332</v>
      </c>
      <c r="D347" s="21"/>
      <c r="E347" s="21"/>
      <c r="F347" s="22">
        <v>385000</v>
      </c>
      <c r="G347" s="23"/>
      <c r="H347" s="23">
        <f>H348</f>
        <v>385</v>
      </c>
      <c r="I347" s="23">
        <f t="shared" ref="I347:J350" si="166">I348</f>
        <v>440</v>
      </c>
      <c r="J347" s="23">
        <f t="shared" si="166"/>
        <v>440</v>
      </c>
    </row>
    <row r="348" spans="1:10" ht="38.25" x14ac:dyDescent="0.25">
      <c r="A348" s="20" t="s">
        <v>260</v>
      </c>
      <c r="B348" s="21" t="s">
        <v>273</v>
      </c>
      <c r="C348" s="21" t="s">
        <v>332</v>
      </c>
      <c r="D348" s="21" t="s">
        <v>261</v>
      </c>
      <c r="E348" s="21"/>
      <c r="F348" s="22">
        <v>385000</v>
      </c>
      <c r="G348" s="23"/>
      <c r="H348" s="23">
        <f>H349</f>
        <v>385</v>
      </c>
      <c r="I348" s="23">
        <f t="shared" si="166"/>
        <v>440</v>
      </c>
      <c r="J348" s="23">
        <f t="shared" si="166"/>
        <v>440</v>
      </c>
    </row>
    <row r="349" spans="1:10" ht="38.25" x14ac:dyDescent="0.25">
      <c r="A349" s="20" t="s">
        <v>274</v>
      </c>
      <c r="B349" s="21" t="s">
        <v>273</v>
      </c>
      <c r="C349" s="21" t="s">
        <v>332</v>
      </c>
      <c r="D349" s="21" t="s">
        <v>275</v>
      </c>
      <c r="E349" s="21"/>
      <c r="F349" s="22">
        <v>385000</v>
      </c>
      <c r="G349" s="23"/>
      <c r="H349" s="23">
        <f>H350</f>
        <v>385</v>
      </c>
      <c r="I349" s="23">
        <f t="shared" si="166"/>
        <v>440</v>
      </c>
      <c r="J349" s="23">
        <f t="shared" si="166"/>
        <v>440</v>
      </c>
    </row>
    <row r="350" spans="1:10" ht="38.25" x14ac:dyDescent="0.25">
      <c r="A350" s="20" t="s">
        <v>325</v>
      </c>
      <c r="B350" s="21" t="s">
        <v>273</v>
      </c>
      <c r="C350" s="21" t="s">
        <v>332</v>
      </c>
      <c r="D350" s="21" t="s">
        <v>326</v>
      </c>
      <c r="E350" s="21"/>
      <c r="F350" s="22">
        <v>385000</v>
      </c>
      <c r="G350" s="23"/>
      <c r="H350" s="23">
        <f>H351</f>
        <v>385</v>
      </c>
      <c r="I350" s="23">
        <f t="shared" si="166"/>
        <v>440</v>
      </c>
      <c r="J350" s="23">
        <f t="shared" si="166"/>
        <v>440</v>
      </c>
    </row>
    <row r="351" spans="1:10" ht="38.25" x14ac:dyDescent="0.25">
      <c r="A351" s="20" t="s">
        <v>140</v>
      </c>
      <c r="B351" s="21" t="s">
        <v>273</v>
      </c>
      <c r="C351" s="21" t="s">
        <v>332</v>
      </c>
      <c r="D351" s="21" t="s">
        <v>326</v>
      </c>
      <c r="E351" s="21" t="s">
        <v>141</v>
      </c>
      <c r="F351" s="22">
        <v>385000</v>
      </c>
      <c r="G351" s="23"/>
      <c r="H351" s="23">
        <v>385</v>
      </c>
      <c r="I351" s="23">
        <v>440</v>
      </c>
      <c r="J351" s="23">
        <v>440</v>
      </c>
    </row>
    <row r="352" spans="1:10" s="19" customFormat="1" ht="14.25" x14ac:dyDescent="0.2">
      <c r="A352" s="15" t="s">
        <v>333</v>
      </c>
      <c r="B352" s="16" t="s">
        <v>334</v>
      </c>
      <c r="C352" s="16"/>
      <c r="D352" s="16"/>
      <c r="E352" s="16"/>
      <c r="F352" s="17">
        <v>1285269200</v>
      </c>
      <c r="G352" s="18">
        <v>6360</v>
      </c>
      <c r="H352" s="18">
        <f>H353+H358+H408</f>
        <v>1291629.1999999997</v>
      </c>
      <c r="I352" s="18">
        <f t="shared" ref="I352:J352" si="167">I353+I358+I408</f>
        <v>1320537.8999999999</v>
      </c>
      <c r="J352" s="18">
        <f t="shared" si="167"/>
        <v>1321234.5</v>
      </c>
    </row>
    <row r="353" spans="1:10" x14ac:dyDescent="0.25">
      <c r="A353" s="20" t="s">
        <v>18</v>
      </c>
      <c r="B353" s="21" t="s">
        <v>334</v>
      </c>
      <c r="C353" s="21" t="s">
        <v>19</v>
      </c>
      <c r="D353" s="21"/>
      <c r="E353" s="21"/>
      <c r="F353" s="22">
        <v>10000</v>
      </c>
      <c r="G353" s="23"/>
      <c r="H353" s="23">
        <f>H354</f>
        <v>10</v>
      </c>
      <c r="I353" s="23">
        <f t="shared" ref="I353:J356" si="168">I354</f>
        <v>10</v>
      </c>
      <c r="J353" s="23">
        <f t="shared" si="168"/>
        <v>10</v>
      </c>
    </row>
    <row r="354" spans="1:10" x14ac:dyDescent="0.25">
      <c r="A354" s="20" t="s">
        <v>76</v>
      </c>
      <c r="B354" s="21" t="s">
        <v>334</v>
      </c>
      <c r="C354" s="21" t="s">
        <v>77</v>
      </c>
      <c r="D354" s="21"/>
      <c r="E354" s="21"/>
      <c r="F354" s="22">
        <v>10000</v>
      </c>
      <c r="G354" s="23"/>
      <c r="H354" s="23">
        <f>H355</f>
        <v>10</v>
      </c>
      <c r="I354" s="23">
        <f t="shared" si="168"/>
        <v>10</v>
      </c>
      <c r="J354" s="23">
        <f t="shared" si="168"/>
        <v>10</v>
      </c>
    </row>
    <row r="355" spans="1:10" ht="25.5" x14ac:dyDescent="0.25">
      <c r="A355" s="20" t="s">
        <v>288</v>
      </c>
      <c r="B355" s="21" t="s">
        <v>334</v>
      </c>
      <c r="C355" s="21" t="s">
        <v>77</v>
      </c>
      <c r="D355" s="21" t="s">
        <v>289</v>
      </c>
      <c r="E355" s="21"/>
      <c r="F355" s="22">
        <v>10000</v>
      </c>
      <c r="G355" s="23"/>
      <c r="H355" s="23">
        <f>H356</f>
        <v>10</v>
      </c>
      <c r="I355" s="23">
        <f t="shared" si="168"/>
        <v>10</v>
      </c>
      <c r="J355" s="23">
        <f t="shared" si="168"/>
        <v>10</v>
      </c>
    </row>
    <row r="356" spans="1:10" ht="38.25" x14ac:dyDescent="0.25">
      <c r="A356" s="20" t="s">
        <v>290</v>
      </c>
      <c r="B356" s="21" t="s">
        <v>334</v>
      </c>
      <c r="C356" s="21" t="s">
        <v>77</v>
      </c>
      <c r="D356" s="21" t="s">
        <v>291</v>
      </c>
      <c r="E356" s="21"/>
      <c r="F356" s="22">
        <v>10000</v>
      </c>
      <c r="G356" s="23"/>
      <c r="H356" s="23">
        <f>H357</f>
        <v>10</v>
      </c>
      <c r="I356" s="23">
        <f t="shared" si="168"/>
        <v>10</v>
      </c>
      <c r="J356" s="23">
        <f t="shared" si="168"/>
        <v>10</v>
      </c>
    </row>
    <row r="357" spans="1:10" ht="38.25" x14ac:dyDescent="0.25">
      <c r="A357" s="20" t="s">
        <v>140</v>
      </c>
      <c r="B357" s="21" t="s">
        <v>334</v>
      </c>
      <c r="C357" s="21" t="s">
        <v>77</v>
      </c>
      <c r="D357" s="21" t="s">
        <v>291</v>
      </c>
      <c r="E357" s="21" t="s">
        <v>141</v>
      </c>
      <c r="F357" s="22">
        <v>10000</v>
      </c>
      <c r="G357" s="23"/>
      <c r="H357" s="23">
        <v>10</v>
      </c>
      <c r="I357" s="23">
        <v>10</v>
      </c>
      <c r="J357" s="23">
        <v>10</v>
      </c>
    </row>
    <row r="358" spans="1:10" x14ac:dyDescent="0.25">
      <c r="A358" s="20" t="s">
        <v>203</v>
      </c>
      <c r="B358" s="21" t="s">
        <v>334</v>
      </c>
      <c r="C358" s="21" t="s">
        <v>204</v>
      </c>
      <c r="D358" s="21"/>
      <c r="E358" s="21"/>
      <c r="F358" s="22">
        <v>1271888900</v>
      </c>
      <c r="G358" s="23">
        <v>6360</v>
      </c>
      <c r="H358" s="23">
        <f>H359+H368+H379+H388+H394</f>
        <v>1278248.8999999997</v>
      </c>
      <c r="I358" s="23">
        <f t="shared" ref="I358:J358" si="169">I359+I368+I379+I388+I394</f>
        <v>1309013.5</v>
      </c>
      <c r="J358" s="23">
        <f t="shared" si="169"/>
        <v>1309705.7</v>
      </c>
    </row>
    <row r="359" spans="1:10" x14ac:dyDescent="0.25">
      <c r="A359" s="20" t="s">
        <v>335</v>
      </c>
      <c r="B359" s="21" t="s">
        <v>334</v>
      </c>
      <c r="C359" s="21" t="s">
        <v>336</v>
      </c>
      <c r="D359" s="21"/>
      <c r="E359" s="21"/>
      <c r="F359" s="22">
        <v>583122200</v>
      </c>
      <c r="G359" s="23"/>
      <c r="H359" s="23">
        <f>H360</f>
        <v>583122.19999999995</v>
      </c>
      <c r="I359" s="23">
        <f t="shared" ref="I359:J360" si="170">I360</f>
        <v>612180.69999999995</v>
      </c>
      <c r="J359" s="23">
        <f t="shared" si="170"/>
        <v>612180.69999999995</v>
      </c>
    </row>
    <row r="360" spans="1:10" ht="25.5" x14ac:dyDescent="0.25">
      <c r="A360" s="20" t="s">
        <v>32</v>
      </c>
      <c r="B360" s="21" t="s">
        <v>334</v>
      </c>
      <c r="C360" s="21" t="s">
        <v>336</v>
      </c>
      <c r="D360" s="21" t="s">
        <v>33</v>
      </c>
      <c r="E360" s="21"/>
      <c r="F360" s="22">
        <v>583122200</v>
      </c>
      <c r="G360" s="23"/>
      <c r="H360" s="23">
        <f>H361</f>
        <v>583122.19999999995</v>
      </c>
      <c r="I360" s="23">
        <f t="shared" si="170"/>
        <v>612180.69999999995</v>
      </c>
      <c r="J360" s="23">
        <f t="shared" si="170"/>
        <v>612180.69999999995</v>
      </c>
    </row>
    <row r="361" spans="1:10" ht="25.5" x14ac:dyDescent="0.25">
      <c r="A361" s="20" t="s">
        <v>337</v>
      </c>
      <c r="B361" s="21" t="s">
        <v>334</v>
      </c>
      <c r="C361" s="21" t="s">
        <v>336</v>
      </c>
      <c r="D361" s="21" t="s">
        <v>338</v>
      </c>
      <c r="E361" s="21"/>
      <c r="F361" s="22">
        <v>583122200</v>
      </c>
      <c r="G361" s="23"/>
      <c r="H361" s="23">
        <f>H362+H364+H366</f>
        <v>583122.19999999995</v>
      </c>
      <c r="I361" s="23">
        <f t="shared" ref="I361:J361" si="171">I362+I364+I366</f>
        <v>612180.69999999995</v>
      </c>
      <c r="J361" s="23">
        <f t="shared" si="171"/>
        <v>612180.69999999995</v>
      </c>
    </row>
    <row r="362" spans="1:10" ht="38.25" x14ac:dyDescent="0.25">
      <c r="A362" s="20" t="s">
        <v>339</v>
      </c>
      <c r="B362" s="21" t="s">
        <v>334</v>
      </c>
      <c r="C362" s="21" t="s">
        <v>336</v>
      </c>
      <c r="D362" s="21" t="s">
        <v>340</v>
      </c>
      <c r="E362" s="21"/>
      <c r="F362" s="22">
        <v>553296200</v>
      </c>
      <c r="G362" s="23"/>
      <c r="H362" s="23">
        <f>H363</f>
        <v>553296.19999999995</v>
      </c>
      <c r="I362" s="23">
        <f t="shared" ref="I362:J362" si="172">I363</f>
        <v>582354.69999999995</v>
      </c>
      <c r="J362" s="23">
        <f t="shared" si="172"/>
        <v>582354.69999999995</v>
      </c>
    </row>
    <row r="363" spans="1:10" ht="38.25" x14ac:dyDescent="0.25">
      <c r="A363" s="20" t="s">
        <v>140</v>
      </c>
      <c r="B363" s="21" t="s">
        <v>334</v>
      </c>
      <c r="C363" s="21" t="s">
        <v>336</v>
      </c>
      <c r="D363" s="21" t="s">
        <v>340</v>
      </c>
      <c r="E363" s="21" t="s">
        <v>141</v>
      </c>
      <c r="F363" s="22">
        <v>553296200</v>
      </c>
      <c r="G363" s="23"/>
      <c r="H363" s="23">
        <v>553296.19999999995</v>
      </c>
      <c r="I363" s="23">
        <v>582354.69999999995</v>
      </c>
      <c r="J363" s="23">
        <v>582354.69999999995</v>
      </c>
    </row>
    <row r="364" spans="1:10" ht="89.25" x14ac:dyDescent="0.25">
      <c r="A364" s="20" t="s">
        <v>341</v>
      </c>
      <c r="B364" s="21" t="s">
        <v>334</v>
      </c>
      <c r="C364" s="21" t="s">
        <v>336</v>
      </c>
      <c r="D364" s="21" t="s">
        <v>342</v>
      </c>
      <c r="E364" s="21"/>
      <c r="F364" s="22">
        <v>29400000</v>
      </c>
      <c r="G364" s="23"/>
      <c r="H364" s="23">
        <f>H365</f>
        <v>29400</v>
      </c>
      <c r="I364" s="23">
        <f t="shared" ref="I364:J364" si="173">I365</f>
        <v>29400</v>
      </c>
      <c r="J364" s="23">
        <f t="shared" si="173"/>
        <v>29400</v>
      </c>
    </row>
    <row r="365" spans="1:10" ht="38.25" x14ac:dyDescent="0.25">
      <c r="A365" s="20" t="s">
        <v>140</v>
      </c>
      <c r="B365" s="21" t="s">
        <v>334</v>
      </c>
      <c r="C365" s="21" t="s">
        <v>336</v>
      </c>
      <c r="D365" s="21" t="s">
        <v>342</v>
      </c>
      <c r="E365" s="21" t="s">
        <v>141</v>
      </c>
      <c r="F365" s="22">
        <v>29400000</v>
      </c>
      <c r="G365" s="23"/>
      <c r="H365" s="23">
        <v>29400</v>
      </c>
      <c r="I365" s="23">
        <v>29400</v>
      </c>
      <c r="J365" s="23">
        <v>29400</v>
      </c>
    </row>
    <row r="366" spans="1:10" ht="51" x14ac:dyDescent="0.25">
      <c r="A366" s="20" t="s">
        <v>343</v>
      </c>
      <c r="B366" s="21" t="s">
        <v>334</v>
      </c>
      <c r="C366" s="21" t="s">
        <v>336</v>
      </c>
      <c r="D366" s="21" t="s">
        <v>344</v>
      </c>
      <c r="E366" s="21"/>
      <c r="F366" s="22">
        <v>426000</v>
      </c>
      <c r="G366" s="23"/>
      <c r="H366" s="23">
        <f>H367</f>
        <v>426</v>
      </c>
      <c r="I366" s="23">
        <f t="shared" ref="I366:J366" si="174">I367</f>
        <v>426</v>
      </c>
      <c r="J366" s="23">
        <f t="shared" si="174"/>
        <v>426</v>
      </c>
    </row>
    <row r="367" spans="1:10" ht="38.25" x14ac:dyDescent="0.25">
      <c r="A367" s="20" t="s">
        <v>140</v>
      </c>
      <c r="B367" s="21" t="s">
        <v>334</v>
      </c>
      <c r="C367" s="21" t="s">
        <v>336</v>
      </c>
      <c r="D367" s="21" t="s">
        <v>344</v>
      </c>
      <c r="E367" s="21" t="s">
        <v>141</v>
      </c>
      <c r="F367" s="22">
        <v>426000</v>
      </c>
      <c r="G367" s="23"/>
      <c r="H367" s="23">
        <v>426</v>
      </c>
      <c r="I367" s="23">
        <v>426</v>
      </c>
      <c r="J367" s="23">
        <v>426</v>
      </c>
    </row>
    <row r="368" spans="1:10" x14ac:dyDescent="0.25">
      <c r="A368" s="20" t="s">
        <v>205</v>
      </c>
      <c r="B368" s="21" t="s">
        <v>334</v>
      </c>
      <c r="C368" s="21" t="s">
        <v>206</v>
      </c>
      <c r="D368" s="21"/>
      <c r="E368" s="21"/>
      <c r="F368" s="22">
        <v>593705000</v>
      </c>
      <c r="G368" s="23">
        <v>5986.6</v>
      </c>
      <c r="H368" s="23">
        <f>H369</f>
        <v>599691.6</v>
      </c>
      <c r="I368" s="23">
        <f t="shared" ref="I368:J369" si="175">I369</f>
        <v>608686.4</v>
      </c>
      <c r="J368" s="23">
        <f t="shared" si="175"/>
        <v>609376.30000000005</v>
      </c>
    </row>
    <row r="369" spans="1:10" ht="25.5" x14ac:dyDescent="0.25">
      <c r="A369" s="20" t="s">
        <v>32</v>
      </c>
      <c r="B369" s="21" t="s">
        <v>334</v>
      </c>
      <c r="C369" s="21" t="s">
        <v>206</v>
      </c>
      <c r="D369" s="21" t="s">
        <v>33</v>
      </c>
      <c r="E369" s="21"/>
      <c r="F369" s="22">
        <v>593705000</v>
      </c>
      <c r="G369" s="23">
        <v>5986.6</v>
      </c>
      <c r="H369" s="23">
        <f>H370</f>
        <v>599691.6</v>
      </c>
      <c r="I369" s="23">
        <f t="shared" si="175"/>
        <v>608686.4</v>
      </c>
      <c r="J369" s="23">
        <f t="shared" si="175"/>
        <v>609376.30000000005</v>
      </c>
    </row>
    <row r="370" spans="1:10" ht="25.5" x14ac:dyDescent="0.25">
      <c r="A370" s="20" t="s">
        <v>207</v>
      </c>
      <c r="B370" s="21" t="s">
        <v>334</v>
      </c>
      <c r="C370" s="21" t="s">
        <v>206</v>
      </c>
      <c r="D370" s="21" t="s">
        <v>208</v>
      </c>
      <c r="E370" s="21"/>
      <c r="F370" s="22">
        <v>593705000</v>
      </c>
      <c r="G370" s="23">
        <v>5986.6</v>
      </c>
      <c r="H370" s="23">
        <f>H371+H375+H377+H373</f>
        <v>599691.6</v>
      </c>
      <c r="I370" s="23">
        <f t="shared" ref="I370:J370" si="176">I371+I375+I377+I373</f>
        <v>608686.4</v>
      </c>
      <c r="J370" s="23">
        <f t="shared" si="176"/>
        <v>609376.30000000005</v>
      </c>
    </row>
    <row r="371" spans="1:10" ht="51" x14ac:dyDescent="0.25">
      <c r="A371" s="20" t="s">
        <v>345</v>
      </c>
      <c r="B371" s="21" t="s">
        <v>334</v>
      </c>
      <c r="C371" s="21" t="s">
        <v>206</v>
      </c>
      <c r="D371" s="21" t="s">
        <v>346</v>
      </c>
      <c r="E371" s="21"/>
      <c r="F371" s="22">
        <v>514452700</v>
      </c>
      <c r="G371" s="23">
        <v>67</v>
      </c>
      <c r="H371" s="23">
        <f>H372</f>
        <v>514519.7</v>
      </c>
      <c r="I371" s="23">
        <f t="shared" ref="I371:J371" si="177">I372</f>
        <v>515671.2</v>
      </c>
      <c r="J371" s="23">
        <f t="shared" si="177"/>
        <v>515671.2</v>
      </c>
    </row>
    <row r="372" spans="1:10" ht="38.25" x14ac:dyDescent="0.25">
      <c r="A372" s="20" t="s">
        <v>140</v>
      </c>
      <c r="B372" s="21" t="s">
        <v>334</v>
      </c>
      <c r="C372" s="21" t="s">
        <v>206</v>
      </c>
      <c r="D372" s="21" t="s">
        <v>346</v>
      </c>
      <c r="E372" s="21" t="s">
        <v>141</v>
      </c>
      <c r="F372" s="22">
        <v>514452700</v>
      </c>
      <c r="G372" s="23">
        <v>67</v>
      </c>
      <c r="H372" s="23">
        <v>514519.7</v>
      </c>
      <c r="I372" s="23">
        <v>515671.2</v>
      </c>
      <c r="J372" s="23">
        <v>515671.2</v>
      </c>
    </row>
    <row r="373" spans="1:10" ht="38.25" x14ac:dyDescent="0.25">
      <c r="A373" s="20" t="s">
        <v>347</v>
      </c>
      <c r="B373" s="21" t="s">
        <v>334</v>
      </c>
      <c r="C373" s="21" t="s">
        <v>206</v>
      </c>
      <c r="D373" s="21" t="s">
        <v>348</v>
      </c>
      <c r="E373" s="21"/>
      <c r="F373" s="22"/>
      <c r="G373" s="23">
        <v>6360</v>
      </c>
      <c r="H373" s="23">
        <f>H374</f>
        <v>6360</v>
      </c>
      <c r="I373" s="23">
        <f t="shared" ref="I373:J373" si="178">I374</f>
        <v>19080</v>
      </c>
      <c r="J373" s="23">
        <f t="shared" si="178"/>
        <v>19080</v>
      </c>
    </row>
    <row r="374" spans="1:10" ht="38.25" x14ac:dyDescent="0.25">
      <c r="A374" s="20" t="s">
        <v>140</v>
      </c>
      <c r="B374" s="21" t="s">
        <v>334</v>
      </c>
      <c r="C374" s="21" t="s">
        <v>206</v>
      </c>
      <c r="D374" s="21" t="s">
        <v>348</v>
      </c>
      <c r="E374" s="21" t="s">
        <v>141</v>
      </c>
      <c r="F374" s="22"/>
      <c r="G374" s="23">
        <v>6360</v>
      </c>
      <c r="H374" s="23">
        <v>6360</v>
      </c>
      <c r="I374" s="23">
        <v>19080</v>
      </c>
      <c r="J374" s="23">
        <v>19080</v>
      </c>
    </row>
    <row r="375" spans="1:10" x14ac:dyDescent="0.25">
      <c r="A375" s="20" t="s">
        <v>349</v>
      </c>
      <c r="B375" s="21" t="s">
        <v>334</v>
      </c>
      <c r="C375" s="21" t="s">
        <v>206</v>
      </c>
      <c r="D375" s="21" t="s">
        <v>350</v>
      </c>
      <c r="E375" s="21"/>
      <c r="F375" s="22">
        <v>79113900</v>
      </c>
      <c r="G375" s="23">
        <v>-440.4</v>
      </c>
      <c r="H375" s="23">
        <f>H376</f>
        <v>78673.5</v>
      </c>
      <c r="I375" s="23">
        <f t="shared" ref="I375:J375" si="179">I376</f>
        <v>73796.800000000003</v>
      </c>
      <c r="J375" s="23">
        <f t="shared" si="179"/>
        <v>74486.7</v>
      </c>
    </row>
    <row r="376" spans="1:10" ht="38.25" x14ac:dyDescent="0.25">
      <c r="A376" s="20" t="s">
        <v>140</v>
      </c>
      <c r="B376" s="21" t="s">
        <v>334</v>
      </c>
      <c r="C376" s="21" t="s">
        <v>206</v>
      </c>
      <c r="D376" s="21" t="s">
        <v>350</v>
      </c>
      <c r="E376" s="21" t="s">
        <v>141</v>
      </c>
      <c r="F376" s="22">
        <v>79113900</v>
      </c>
      <c r="G376" s="23">
        <v>-440.4</v>
      </c>
      <c r="H376" s="23">
        <v>78673.5</v>
      </c>
      <c r="I376" s="23">
        <v>73796.800000000003</v>
      </c>
      <c r="J376" s="23">
        <v>74486.7</v>
      </c>
    </row>
    <row r="377" spans="1:10" ht="51" x14ac:dyDescent="0.25">
      <c r="A377" s="20" t="s">
        <v>351</v>
      </c>
      <c r="B377" s="21" t="s">
        <v>334</v>
      </c>
      <c r="C377" s="21" t="s">
        <v>206</v>
      </c>
      <c r="D377" s="21" t="s">
        <v>352</v>
      </c>
      <c r="E377" s="21"/>
      <c r="F377" s="22">
        <v>138400</v>
      </c>
      <c r="G377" s="23"/>
      <c r="H377" s="23">
        <f>H378</f>
        <v>138.4</v>
      </c>
      <c r="I377" s="23">
        <f t="shared" ref="I377:J377" si="180">I378</f>
        <v>138.4</v>
      </c>
      <c r="J377" s="23">
        <f t="shared" si="180"/>
        <v>138.4</v>
      </c>
    </row>
    <row r="378" spans="1:10" ht="38.25" x14ac:dyDescent="0.25">
      <c r="A378" s="20" t="s">
        <v>140</v>
      </c>
      <c r="B378" s="21" t="s">
        <v>334</v>
      </c>
      <c r="C378" s="21" t="s">
        <v>206</v>
      </c>
      <c r="D378" s="21" t="s">
        <v>352</v>
      </c>
      <c r="E378" s="21" t="s">
        <v>141</v>
      </c>
      <c r="F378" s="22">
        <v>138400</v>
      </c>
      <c r="G378" s="23"/>
      <c r="H378" s="23">
        <v>138.4</v>
      </c>
      <c r="I378" s="23">
        <v>138.4</v>
      </c>
      <c r="J378" s="23">
        <v>138.4</v>
      </c>
    </row>
    <row r="379" spans="1:10" x14ac:dyDescent="0.25">
      <c r="A379" s="20" t="s">
        <v>292</v>
      </c>
      <c r="B379" s="21" t="s">
        <v>334</v>
      </c>
      <c r="C379" s="21" t="s">
        <v>293</v>
      </c>
      <c r="D379" s="21"/>
      <c r="E379" s="21"/>
      <c r="F379" s="22">
        <v>63715400</v>
      </c>
      <c r="G379" s="23"/>
      <c r="H379" s="23">
        <f>H380</f>
        <v>63715.4</v>
      </c>
      <c r="I379" s="23">
        <f t="shared" ref="I379:J380" si="181">I380</f>
        <v>70888.899999999994</v>
      </c>
      <c r="J379" s="23">
        <f t="shared" si="181"/>
        <v>70888.899999999994</v>
      </c>
    </row>
    <row r="380" spans="1:10" ht="25.5" x14ac:dyDescent="0.25">
      <c r="A380" s="20" t="s">
        <v>32</v>
      </c>
      <c r="B380" s="21" t="s">
        <v>334</v>
      </c>
      <c r="C380" s="21" t="s">
        <v>293</v>
      </c>
      <c r="D380" s="21" t="s">
        <v>33</v>
      </c>
      <c r="E380" s="21"/>
      <c r="F380" s="22">
        <v>63715400</v>
      </c>
      <c r="G380" s="23"/>
      <c r="H380" s="23">
        <f>H381</f>
        <v>63715.4</v>
      </c>
      <c r="I380" s="23">
        <f t="shared" si="181"/>
        <v>70888.899999999994</v>
      </c>
      <c r="J380" s="23">
        <f t="shared" si="181"/>
        <v>70888.899999999994</v>
      </c>
    </row>
    <row r="381" spans="1:10" ht="25.5" x14ac:dyDescent="0.25">
      <c r="A381" s="20" t="s">
        <v>294</v>
      </c>
      <c r="B381" s="21" t="s">
        <v>334</v>
      </c>
      <c r="C381" s="21" t="s">
        <v>293</v>
      </c>
      <c r="D381" s="21" t="s">
        <v>295</v>
      </c>
      <c r="E381" s="21"/>
      <c r="F381" s="22">
        <v>63715400</v>
      </c>
      <c r="G381" s="23"/>
      <c r="H381" s="23">
        <f>H382+H384+H386</f>
        <v>63715.4</v>
      </c>
      <c r="I381" s="23">
        <f t="shared" ref="I381:J381" si="182">I382+I384+I386</f>
        <v>70888.899999999994</v>
      </c>
      <c r="J381" s="23">
        <f t="shared" si="182"/>
        <v>70888.899999999994</v>
      </c>
    </row>
    <row r="382" spans="1:10" ht="38.25" x14ac:dyDescent="0.25">
      <c r="A382" s="20" t="s">
        <v>296</v>
      </c>
      <c r="B382" s="21" t="s">
        <v>334</v>
      </c>
      <c r="C382" s="21" t="s">
        <v>293</v>
      </c>
      <c r="D382" s="21" t="s">
        <v>297</v>
      </c>
      <c r="E382" s="21"/>
      <c r="F382" s="22">
        <v>52690400</v>
      </c>
      <c r="G382" s="23"/>
      <c r="H382" s="23">
        <f>H383</f>
        <v>52690.400000000001</v>
      </c>
      <c r="I382" s="23">
        <f t="shared" ref="I382:J382" si="183">I383</f>
        <v>59863.9</v>
      </c>
      <c r="J382" s="23">
        <f t="shared" si="183"/>
        <v>59863.9</v>
      </c>
    </row>
    <row r="383" spans="1:10" ht="38.25" x14ac:dyDescent="0.25">
      <c r="A383" s="20" t="s">
        <v>140</v>
      </c>
      <c r="B383" s="21" t="s">
        <v>334</v>
      </c>
      <c r="C383" s="21" t="s">
        <v>293</v>
      </c>
      <c r="D383" s="21" t="s">
        <v>297</v>
      </c>
      <c r="E383" s="21" t="s">
        <v>141</v>
      </c>
      <c r="F383" s="22">
        <v>52690400</v>
      </c>
      <c r="G383" s="23"/>
      <c r="H383" s="23">
        <v>52690.400000000001</v>
      </c>
      <c r="I383" s="23">
        <v>59863.9</v>
      </c>
      <c r="J383" s="23">
        <v>59863.9</v>
      </c>
    </row>
    <row r="384" spans="1:10" ht="38.25" x14ac:dyDescent="0.25">
      <c r="A384" s="20" t="s">
        <v>353</v>
      </c>
      <c r="B384" s="21" t="s">
        <v>334</v>
      </c>
      <c r="C384" s="21" t="s">
        <v>293</v>
      </c>
      <c r="D384" s="21" t="s">
        <v>354</v>
      </c>
      <c r="E384" s="21"/>
      <c r="F384" s="22">
        <v>25000</v>
      </c>
      <c r="G384" s="23"/>
      <c r="H384" s="23">
        <f>H385</f>
        <v>25</v>
      </c>
      <c r="I384" s="23">
        <f t="shared" ref="I384:J384" si="184">I385</f>
        <v>25</v>
      </c>
      <c r="J384" s="23">
        <f t="shared" si="184"/>
        <v>25</v>
      </c>
    </row>
    <row r="385" spans="1:10" ht="38.25" x14ac:dyDescent="0.25">
      <c r="A385" s="20" t="s">
        <v>140</v>
      </c>
      <c r="B385" s="21" t="s">
        <v>334</v>
      </c>
      <c r="C385" s="21" t="s">
        <v>293</v>
      </c>
      <c r="D385" s="21" t="s">
        <v>354</v>
      </c>
      <c r="E385" s="21" t="s">
        <v>141</v>
      </c>
      <c r="F385" s="22">
        <v>25000</v>
      </c>
      <c r="G385" s="23"/>
      <c r="H385" s="23">
        <v>25</v>
      </c>
      <c r="I385" s="23">
        <v>25</v>
      </c>
      <c r="J385" s="23">
        <v>25</v>
      </c>
    </row>
    <row r="386" spans="1:10" ht="38.25" x14ac:dyDescent="0.25">
      <c r="A386" s="20" t="s">
        <v>355</v>
      </c>
      <c r="B386" s="21" t="s">
        <v>334</v>
      </c>
      <c r="C386" s="21" t="s">
        <v>293</v>
      </c>
      <c r="D386" s="21" t="s">
        <v>356</v>
      </c>
      <c r="E386" s="21"/>
      <c r="F386" s="22">
        <v>11000000</v>
      </c>
      <c r="G386" s="23"/>
      <c r="H386" s="23">
        <f>H387</f>
        <v>11000</v>
      </c>
      <c r="I386" s="23">
        <f t="shared" ref="I386:J386" si="185">I387</f>
        <v>11000</v>
      </c>
      <c r="J386" s="23">
        <f t="shared" si="185"/>
        <v>11000</v>
      </c>
    </row>
    <row r="387" spans="1:10" ht="38.25" x14ac:dyDescent="0.25">
      <c r="A387" s="20" t="s">
        <v>140</v>
      </c>
      <c r="B387" s="21" t="s">
        <v>334</v>
      </c>
      <c r="C387" s="21" t="s">
        <v>293</v>
      </c>
      <c r="D387" s="21" t="s">
        <v>356</v>
      </c>
      <c r="E387" s="21" t="s">
        <v>141</v>
      </c>
      <c r="F387" s="22">
        <v>11000000</v>
      </c>
      <c r="G387" s="23"/>
      <c r="H387" s="23">
        <v>11000</v>
      </c>
      <c r="I387" s="23">
        <v>11000</v>
      </c>
      <c r="J387" s="23">
        <v>11000</v>
      </c>
    </row>
    <row r="388" spans="1:10" x14ac:dyDescent="0.25">
      <c r="A388" s="20" t="s">
        <v>302</v>
      </c>
      <c r="B388" s="21" t="s">
        <v>334</v>
      </c>
      <c r="C388" s="21" t="s">
        <v>303</v>
      </c>
      <c r="D388" s="21"/>
      <c r="E388" s="21"/>
      <c r="F388" s="22">
        <v>14138500</v>
      </c>
      <c r="G388" s="23"/>
      <c r="H388" s="23">
        <f>H389</f>
        <v>14138.5</v>
      </c>
      <c r="I388" s="23">
        <f t="shared" ref="I388:J390" si="186">I389</f>
        <v>0</v>
      </c>
      <c r="J388" s="23">
        <f t="shared" si="186"/>
        <v>0</v>
      </c>
    </row>
    <row r="389" spans="1:10" ht="38.25" x14ac:dyDescent="0.25">
      <c r="A389" s="20" t="s">
        <v>260</v>
      </c>
      <c r="B389" s="21" t="s">
        <v>334</v>
      </c>
      <c r="C389" s="21" t="s">
        <v>303</v>
      </c>
      <c r="D389" s="21" t="s">
        <v>261</v>
      </c>
      <c r="E389" s="21"/>
      <c r="F389" s="22">
        <v>14138500</v>
      </c>
      <c r="G389" s="23"/>
      <c r="H389" s="23">
        <f>H390</f>
        <v>14138.5</v>
      </c>
      <c r="I389" s="23">
        <f t="shared" si="186"/>
        <v>0</v>
      </c>
      <c r="J389" s="23">
        <f t="shared" si="186"/>
        <v>0</v>
      </c>
    </row>
    <row r="390" spans="1:10" ht="25.5" x14ac:dyDescent="0.25">
      <c r="A390" s="20" t="s">
        <v>308</v>
      </c>
      <c r="B390" s="21" t="s">
        <v>334</v>
      </c>
      <c r="C390" s="21" t="s">
        <v>303</v>
      </c>
      <c r="D390" s="21" t="s">
        <v>309</v>
      </c>
      <c r="E390" s="21"/>
      <c r="F390" s="22">
        <v>14138500</v>
      </c>
      <c r="G390" s="23"/>
      <c r="H390" s="23">
        <f>H391</f>
        <v>14138.5</v>
      </c>
      <c r="I390" s="23">
        <f t="shared" si="186"/>
        <v>0</v>
      </c>
      <c r="J390" s="23">
        <f t="shared" si="186"/>
        <v>0</v>
      </c>
    </row>
    <row r="391" spans="1:10" ht="25.5" x14ac:dyDescent="0.25">
      <c r="A391" s="20" t="s">
        <v>310</v>
      </c>
      <c r="B391" s="21" t="s">
        <v>334</v>
      </c>
      <c r="C391" s="21" t="s">
        <v>303</v>
      </c>
      <c r="D391" s="21" t="s">
        <v>311</v>
      </c>
      <c r="E391" s="21"/>
      <c r="F391" s="22">
        <v>14138500</v>
      </c>
      <c r="G391" s="23"/>
      <c r="H391" s="23">
        <f>H392+H393</f>
        <v>14138.5</v>
      </c>
      <c r="I391" s="23">
        <f t="shared" ref="I391:J391" si="187">I392+I393</f>
        <v>0</v>
      </c>
      <c r="J391" s="23">
        <f t="shared" si="187"/>
        <v>0</v>
      </c>
    </row>
    <row r="392" spans="1:10" ht="25.5" x14ac:dyDescent="0.25">
      <c r="A392" s="20" t="s">
        <v>240</v>
      </c>
      <c r="B392" s="21" t="s">
        <v>334</v>
      </c>
      <c r="C392" s="21" t="s">
        <v>303</v>
      </c>
      <c r="D392" s="21" t="s">
        <v>311</v>
      </c>
      <c r="E392" s="21" t="s">
        <v>241</v>
      </c>
      <c r="F392" s="22">
        <v>6263500</v>
      </c>
      <c r="G392" s="23"/>
      <c r="H392" s="23">
        <v>6263.5</v>
      </c>
      <c r="I392" s="23">
        <v>0</v>
      </c>
      <c r="J392" s="23">
        <v>0</v>
      </c>
    </row>
    <row r="393" spans="1:10" ht="38.25" x14ac:dyDescent="0.25">
      <c r="A393" s="20" t="s">
        <v>140</v>
      </c>
      <c r="B393" s="21" t="s">
        <v>334</v>
      </c>
      <c r="C393" s="21" t="s">
        <v>303</v>
      </c>
      <c r="D393" s="21" t="s">
        <v>311</v>
      </c>
      <c r="E393" s="21" t="s">
        <v>141</v>
      </c>
      <c r="F393" s="22">
        <v>7875000</v>
      </c>
      <c r="G393" s="23"/>
      <c r="H393" s="23">
        <v>7875</v>
      </c>
      <c r="I393" s="23">
        <v>0</v>
      </c>
      <c r="J393" s="23">
        <v>0</v>
      </c>
    </row>
    <row r="394" spans="1:10" x14ac:dyDescent="0.25">
      <c r="A394" s="20" t="s">
        <v>357</v>
      </c>
      <c r="B394" s="21" t="s">
        <v>334</v>
      </c>
      <c r="C394" s="21" t="s">
        <v>358</v>
      </c>
      <c r="D394" s="21"/>
      <c r="E394" s="21"/>
      <c r="F394" s="22">
        <v>17207800</v>
      </c>
      <c r="G394" s="23">
        <v>373.4</v>
      </c>
      <c r="H394" s="23">
        <f>H395+H404</f>
        <v>17581.199999999997</v>
      </c>
      <c r="I394" s="23">
        <f t="shared" ref="I394:J394" si="188">I395+I404</f>
        <v>17257.5</v>
      </c>
      <c r="J394" s="23">
        <f t="shared" si="188"/>
        <v>17259.8</v>
      </c>
    </row>
    <row r="395" spans="1:10" ht="25.5" x14ac:dyDescent="0.25">
      <c r="A395" s="20" t="s">
        <v>32</v>
      </c>
      <c r="B395" s="21" t="s">
        <v>334</v>
      </c>
      <c r="C395" s="21" t="s">
        <v>358</v>
      </c>
      <c r="D395" s="21" t="s">
        <v>33</v>
      </c>
      <c r="E395" s="21"/>
      <c r="F395" s="22">
        <v>17023800</v>
      </c>
      <c r="G395" s="23">
        <v>373.4</v>
      </c>
      <c r="H395" s="23">
        <f>H396</f>
        <v>17397.199999999997</v>
      </c>
      <c r="I395" s="23">
        <f t="shared" ref="I395:J395" si="189">I396</f>
        <v>17073.5</v>
      </c>
      <c r="J395" s="23">
        <f t="shared" si="189"/>
        <v>17075.8</v>
      </c>
    </row>
    <row r="396" spans="1:10" ht="25.5" x14ac:dyDescent="0.25">
      <c r="A396" s="20" t="s">
        <v>359</v>
      </c>
      <c r="B396" s="21" t="s">
        <v>334</v>
      </c>
      <c r="C396" s="21" t="s">
        <v>358</v>
      </c>
      <c r="D396" s="21" t="s">
        <v>360</v>
      </c>
      <c r="E396" s="21"/>
      <c r="F396" s="22">
        <v>17023800</v>
      </c>
      <c r="G396" s="23">
        <v>373.4</v>
      </c>
      <c r="H396" s="23">
        <f>H397+H400+H402</f>
        <v>17397.199999999997</v>
      </c>
      <c r="I396" s="23">
        <f t="shared" ref="I396:J396" si="190">I397+I400+I402</f>
        <v>17073.5</v>
      </c>
      <c r="J396" s="23">
        <f t="shared" si="190"/>
        <v>17075.8</v>
      </c>
    </row>
    <row r="397" spans="1:10" ht="63.75" x14ac:dyDescent="0.25">
      <c r="A397" s="20" t="s">
        <v>361</v>
      </c>
      <c r="B397" s="21" t="s">
        <v>334</v>
      </c>
      <c r="C397" s="21" t="s">
        <v>358</v>
      </c>
      <c r="D397" s="21" t="s">
        <v>362</v>
      </c>
      <c r="E397" s="21"/>
      <c r="F397" s="22">
        <v>5874300</v>
      </c>
      <c r="G397" s="23"/>
      <c r="H397" s="23">
        <f>H398+H399</f>
        <v>5874.2999999999993</v>
      </c>
      <c r="I397" s="23">
        <f t="shared" ref="I397:J397" si="191">I398+I399</f>
        <v>5903.2999999999993</v>
      </c>
      <c r="J397" s="23">
        <f t="shared" si="191"/>
        <v>5903.2999999999993</v>
      </c>
    </row>
    <row r="398" spans="1:10" ht="76.5" x14ac:dyDescent="0.25">
      <c r="A398" s="20" t="s">
        <v>28</v>
      </c>
      <c r="B398" s="21" t="s">
        <v>334</v>
      </c>
      <c r="C398" s="21" t="s">
        <v>358</v>
      </c>
      <c r="D398" s="21" t="s">
        <v>362</v>
      </c>
      <c r="E398" s="21" t="s">
        <v>29</v>
      </c>
      <c r="F398" s="22">
        <v>4662200</v>
      </c>
      <c r="G398" s="23"/>
      <c r="H398" s="23">
        <v>4662.2</v>
      </c>
      <c r="I398" s="23">
        <v>4662.2</v>
      </c>
      <c r="J398" s="23">
        <v>4662.2</v>
      </c>
    </row>
    <row r="399" spans="1:10" ht="38.25" x14ac:dyDescent="0.25">
      <c r="A399" s="20" t="s">
        <v>48</v>
      </c>
      <c r="B399" s="21" t="s">
        <v>334</v>
      </c>
      <c r="C399" s="21" t="s">
        <v>358</v>
      </c>
      <c r="D399" s="21" t="s">
        <v>362</v>
      </c>
      <c r="E399" s="21" t="s">
        <v>49</v>
      </c>
      <c r="F399" s="22">
        <v>1212100</v>
      </c>
      <c r="G399" s="23"/>
      <c r="H399" s="23">
        <v>1212.0999999999999</v>
      </c>
      <c r="I399" s="23">
        <v>1241.0999999999999</v>
      </c>
      <c r="J399" s="23">
        <v>1241.0999999999999</v>
      </c>
    </row>
    <row r="400" spans="1:10" ht="25.5" x14ac:dyDescent="0.25">
      <c r="A400" s="20" t="s">
        <v>363</v>
      </c>
      <c r="B400" s="21" t="s">
        <v>334</v>
      </c>
      <c r="C400" s="21" t="s">
        <v>358</v>
      </c>
      <c r="D400" s="21" t="s">
        <v>364</v>
      </c>
      <c r="E400" s="21"/>
      <c r="F400" s="22">
        <v>8324500</v>
      </c>
      <c r="G400" s="23">
        <v>373.4</v>
      </c>
      <c r="H400" s="23">
        <f>H401</f>
        <v>8697.9</v>
      </c>
      <c r="I400" s="23">
        <f t="shared" ref="I400:J400" si="192">I401</f>
        <v>8345.2000000000007</v>
      </c>
      <c r="J400" s="23">
        <f t="shared" si="192"/>
        <v>8347.5</v>
      </c>
    </row>
    <row r="401" spans="1:10" ht="38.25" x14ac:dyDescent="0.25">
      <c r="A401" s="20" t="s">
        <v>140</v>
      </c>
      <c r="B401" s="21" t="s">
        <v>334</v>
      </c>
      <c r="C401" s="21" t="s">
        <v>358</v>
      </c>
      <c r="D401" s="21" t="s">
        <v>364</v>
      </c>
      <c r="E401" s="21" t="s">
        <v>141</v>
      </c>
      <c r="F401" s="22">
        <v>8324500</v>
      </c>
      <c r="G401" s="23">
        <v>373.4</v>
      </c>
      <c r="H401" s="23">
        <v>8697.9</v>
      </c>
      <c r="I401" s="23">
        <v>8345.2000000000007</v>
      </c>
      <c r="J401" s="23">
        <v>8347.5</v>
      </c>
    </row>
    <row r="402" spans="1:10" ht="63.75" x14ac:dyDescent="0.25">
      <c r="A402" s="20" t="s">
        <v>365</v>
      </c>
      <c r="B402" s="21" t="s">
        <v>334</v>
      </c>
      <c r="C402" s="21" t="s">
        <v>358</v>
      </c>
      <c r="D402" s="21" t="s">
        <v>366</v>
      </c>
      <c r="E402" s="21"/>
      <c r="F402" s="22">
        <v>2825000</v>
      </c>
      <c r="G402" s="23"/>
      <c r="H402" s="23">
        <f>H403</f>
        <v>2825</v>
      </c>
      <c r="I402" s="23">
        <f t="shared" ref="I402:J402" si="193">I403</f>
        <v>2825</v>
      </c>
      <c r="J402" s="23">
        <f t="shared" si="193"/>
        <v>2825</v>
      </c>
    </row>
    <row r="403" spans="1:10" ht="38.25" x14ac:dyDescent="0.25">
      <c r="A403" s="20" t="s">
        <v>140</v>
      </c>
      <c r="B403" s="21" t="s">
        <v>334</v>
      </c>
      <c r="C403" s="21" t="s">
        <v>358</v>
      </c>
      <c r="D403" s="21" t="s">
        <v>366</v>
      </c>
      <c r="E403" s="21" t="s">
        <v>141</v>
      </c>
      <c r="F403" s="22">
        <v>2825000</v>
      </c>
      <c r="G403" s="23"/>
      <c r="H403" s="23">
        <v>2825</v>
      </c>
      <c r="I403" s="23">
        <v>2825</v>
      </c>
      <c r="J403" s="23">
        <v>2825</v>
      </c>
    </row>
    <row r="404" spans="1:10" ht="38.25" x14ac:dyDescent="0.25">
      <c r="A404" s="20" t="s">
        <v>260</v>
      </c>
      <c r="B404" s="21" t="s">
        <v>334</v>
      </c>
      <c r="C404" s="21" t="s">
        <v>358</v>
      </c>
      <c r="D404" s="21" t="s">
        <v>261</v>
      </c>
      <c r="E404" s="21"/>
      <c r="F404" s="22">
        <v>184000</v>
      </c>
      <c r="G404" s="23"/>
      <c r="H404" s="23">
        <f>H405</f>
        <v>184</v>
      </c>
      <c r="I404" s="23">
        <f t="shared" ref="I404:J406" si="194">I405</f>
        <v>184</v>
      </c>
      <c r="J404" s="23">
        <f t="shared" si="194"/>
        <v>184</v>
      </c>
    </row>
    <row r="405" spans="1:10" ht="25.5" x14ac:dyDescent="0.25">
      <c r="A405" s="20" t="s">
        <v>308</v>
      </c>
      <c r="B405" s="21" t="s">
        <v>334</v>
      </c>
      <c r="C405" s="21" t="s">
        <v>358</v>
      </c>
      <c r="D405" s="21" t="s">
        <v>309</v>
      </c>
      <c r="E405" s="21"/>
      <c r="F405" s="22">
        <v>184000</v>
      </c>
      <c r="G405" s="23"/>
      <c r="H405" s="23">
        <f>H406</f>
        <v>184</v>
      </c>
      <c r="I405" s="23">
        <f t="shared" si="194"/>
        <v>184</v>
      </c>
      <c r="J405" s="23">
        <f t="shared" si="194"/>
        <v>184</v>
      </c>
    </row>
    <row r="406" spans="1:10" ht="25.5" x14ac:dyDescent="0.25">
      <c r="A406" s="20" t="s">
        <v>310</v>
      </c>
      <c r="B406" s="21" t="s">
        <v>334</v>
      </c>
      <c r="C406" s="21" t="s">
        <v>358</v>
      </c>
      <c r="D406" s="21" t="s">
        <v>311</v>
      </c>
      <c r="E406" s="21"/>
      <c r="F406" s="22">
        <v>184000</v>
      </c>
      <c r="G406" s="23"/>
      <c r="H406" s="23">
        <f>H407</f>
        <v>184</v>
      </c>
      <c r="I406" s="23">
        <f t="shared" si="194"/>
        <v>184</v>
      </c>
      <c r="J406" s="23">
        <f t="shared" si="194"/>
        <v>184</v>
      </c>
    </row>
    <row r="407" spans="1:10" ht="25.5" x14ac:dyDescent="0.25">
      <c r="A407" s="20" t="s">
        <v>240</v>
      </c>
      <c r="B407" s="21" t="s">
        <v>334</v>
      </c>
      <c r="C407" s="21" t="s">
        <v>358</v>
      </c>
      <c r="D407" s="21" t="s">
        <v>311</v>
      </c>
      <c r="E407" s="21" t="s">
        <v>241</v>
      </c>
      <c r="F407" s="22">
        <v>184000</v>
      </c>
      <c r="G407" s="23"/>
      <c r="H407" s="23">
        <v>184</v>
      </c>
      <c r="I407" s="23">
        <v>184</v>
      </c>
      <c r="J407" s="23">
        <v>184</v>
      </c>
    </row>
    <row r="408" spans="1:10" x14ac:dyDescent="0.25">
      <c r="A408" s="20" t="s">
        <v>234</v>
      </c>
      <c r="B408" s="21" t="s">
        <v>334</v>
      </c>
      <c r="C408" s="21" t="s">
        <v>235</v>
      </c>
      <c r="D408" s="21"/>
      <c r="E408" s="21"/>
      <c r="F408" s="22">
        <v>13370300</v>
      </c>
      <c r="G408" s="23"/>
      <c r="H408" s="23">
        <f>H409</f>
        <v>13370.300000000001</v>
      </c>
      <c r="I408" s="23">
        <f t="shared" ref="I408:J408" si="195">I409</f>
        <v>11514.400000000001</v>
      </c>
      <c r="J408" s="23">
        <f t="shared" si="195"/>
        <v>11518.800000000001</v>
      </c>
    </row>
    <row r="409" spans="1:10" x14ac:dyDescent="0.25">
      <c r="A409" s="20" t="s">
        <v>254</v>
      </c>
      <c r="B409" s="21" t="s">
        <v>334</v>
      </c>
      <c r="C409" s="21" t="s">
        <v>255</v>
      </c>
      <c r="D409" s="21"/>
      <c r="E409" s="21"/>
      <c r="F409" s="22">
        <v>13370300</v>
      </c>
      <c r="G409" s="23"/>
      <c r="H409" s="23">
        <f>H410+H418</f>
        <v>13370.300000000001</v>
      </c>
      <c r="I409" s="23">
        <f t="shared" ref="I409:J409" si="196">I410+I418</f>
        <v>11514.400000000001</v>
      </c>
      <c r="J409" s="23">
        <f t="shared" si="196"/>
        <v>11518.800000000001</v>
      </c>
    </row>
    <row r="410" spans="1:10" ht="25.5" x14ac:dyDescent="0.25">
      <c r="A410" s="20" t="s">
        <v>32</v>
      </c>
      <c r="B410" s="21" t="s">
        <v>334</v>
      </c>
      <c r="C410" s="21" t="s">
        <v>255</v>
      </c>
      <c r="D410" s="21" t="s">
        <v>33</v>
      </c>
      <c r="E410" s="21"/>
      <c r="F410" s="22">
        <v>4744600</v>
      </c>
      <c r="G410" s="23"/>
      <c r="H410" s="23">
        <f>H411+H415</f>
        <v>4744.6000000000004</v>
      </c>
      <c r="I410" s="23">
        <f t="shared" ref="I410:J410" si="197">I411+I415</f>
        <v>2888.7</v>
      </c>
      <c r="J410" s="23">
        <f t="shared" si="197"/>
        <v>2893.1</v>
      </c>
    </row>
    <row r="411" spans="1:10" ht="25.5" x14ac:dyDescent="0.25">
      <c r="A411" s="20" t="s">
        <v>337</v>
      </c>
      <c r="B411" s="21" t="s">
        <v>334</v>
      </c>
      <c r="C411" s="21" t="s">
        <v>255</v>
      </c>
      <c r="D411" s="21" t="s">
        <v>338</v>
      </c>
      <c r="E411" s="21"/>
      <c r="F411" s="22">
        <v>3066700</v>
      </c>
      <c r="G411" s="23"/>
      <c r="H411" s="23">
        <f>H412</f>
        <v>3066.7</v>
      </c>
      <c r="I411" s="23">
        <f t="shared" ref="I411:J411" si="198">I412</f>
        <v>2859.1</v>
      </c>
      <c r="J411" s="23">
        <f t="shared" si="198"/>
        <v>2863.5</v>
      </c>
    </row>
    <row r="412" spans="1:10" ht="25.5" x14ac:dyDescent="0.25">
      <c r="A412" s="20" t="s">
        <v>367</v>
      </c>
      <c r="B412" s="21" t="s">
        <v>334</v>
      </c>
      <c r="C412" s="21" t="s">
        <v>255</v>
      </c>
      <c r="D412" s="21" t="s">
        <v>368</v>
      </c>
      <c r="E412" s="21"/>
      <c r="F412" s="22">
        <v>3066700</v>
      </c>
      <c r="G412" s="23"/>
      <c r="H412" s="23">
        <f>H413+H414</f>
        <v>3066.7</v>
      </c>
      <c r="I412" s="23">
        <f t="shared" ref="I412:J412" si="199">I413+I414</f>
        <v>2859.1</v>
      </c>
      <c r="J412" s="23">
        <f t="shared" si="199"/>
        <v>2863.5</v>
      </c>
    </row>
    <row r="413" spans="1:10" ht="25.5" x14ac:dyDescent="0.25">
      <c r="A413" s="20" t="s">
        <v>240</v>
      </c>
      <c r="B413" s="21" t="s">
        <v>334</v>
      </c>
      <c r="C413" s="21" t="s">
        <v>255</v>
      </c>
      <c r="D413" s="21" t="s">
        <v>368</v>
      </c>
      <c r="E413" s="21" t="s">
        <v>241</v>
      </c>
      <c r="F413" s="22">
        <v>2096200</v>
      </c>
      <c r="G413" s="23"/>
      <c r="H413" s="23">
        <v>2096.1999999999998</v>
      </c>
      <c r="I413" s="23">
        <v>2096.1999999999998</v>
      </c>
      <c r="J413" s="23">
        <v>2100.6999999999998</v>
      </c>
    </row>
    <row r="414" spans="1:10" ht="38.25" x14ac:dyDescent="0.25">
      <c r="A414" s="20" t="s">
        <v>140</v>
      </c>
      <c r="B414" s="21" t="s">
        <v>334</v>
      </c>
      <c r="C414" s="21" t="s">
        <v>255</v>
      </c>
      <c r="D414" s="21" t="s">
        <v>368</v>
      </c>
      <c r="E414" s="21" t="s">
        <v>141</v>
      </c>
      <c r="F414" s="22">
        <v>970500</v>
      </c>
      <c r="G414" s="23"/>
      <c r="H414" s="23">
        <v>970.5</v>
      </c>
      <c r="I414" s="23">
        <v>762.9</v>
      </c>
      <c r="J414" s="23">
        <v>762.8</v>
      </c>
    </row>
    <row r="415" spans="1:10" ht="25.5" x14ac:dyDescent="0.25">
      <c r="A415" s="20" t="s">
        <v>207</v>
      </c>
      <c r="B415" s="21" t="s">
        <v>334</v>
      </c>
      <c r="C415" s="21" t="s">
        <v>255</v>
      </c>
      <c r="D415" s="21" t="s">
        <v>208</v>
      </c>
      <c r="E415" s="21"/>
      <c r="F415" s="22">
        <v>1677900</v>
      </c>
      <c r="G415" s="23"/>
      <c r="H415" s="23">
        <f>H416</f>
        <v>1677.9</v>
      </c>
      <c r="I415" s="23">
        <f t="shared" ref="I415:J416" si="200">I416</f>
        <v>29.6</v>
      </c>
      <c r="J415" s="23">
        <f t="shared" si="200"/>
        <v>29.6</v>
      </c>
    </row>
    <row r="416" spans="1:10" x14ac:dyDescent="0.25">
      <c r="A416" s="20" t="s">
        <v>349</v>
      </c>
      <c r="B416" s="21" t="s">
        <v>334</v>
      </c>
      <c r="C416" s="21" t="s">
        <v>255</v>
      </c>
      <c r="D416" s="21" t="s">
        <v>350</v>
      </c>
      <c r="E416" s="21"/>
      <c r="F416" s="22">
        <v>1677900</v>
      </c>
      <c r="G416" s="23"/>
      <c r="H416" s="23">
        <f>H417</f>
        <v>1677.9</v>
      </c>
      <c r="I416" s="23">
        <f t="shared" si="200"/>
        <v>29.6</v>
      </c>
      <c r="J416" s="23">
        <f t="shared" si="200"/>
        <v>29.6</v>
      </c>
    </row>
    <row r="417" spans="1:10" ht="38.25" x14ac:dyDescent="0.25">
      <c r="A417" s="20" t="s">
        <v>140</v>
      </c>
      <c r="B417" s="21" t="s">
        <v>334</v>
      </c>
      <c r="C417" s="21" t="s">
        <v>255</v>
      </c>
      <c r="D417" s="21" t="s">
        <v>350</v>
      </c>
      <c r="E417" s="21" t="s">
        <v>141</v>
      </c>
      <c r="F417" s="22">
        <v>1677900</v>
      </c>
      <c r="G417" s="23"/>
      <c r="H417" s="23">
        <v>1677.9</v>
      </c>
      <c r="I417" s="23">
        <v>29.6</v>
      </c>
      <c r="J417" s="23">
        <v>29.6</v>
      </c>
    </row>
    <row r="418" spans="1:10" ht="25.5" x14ac:dyDescent="0.25">
      <c r="A418" s="20" t="s">
        <v>38</v>
      </c>
      <c r="B418" s="21" t="s">
        <v>334</v>
      </c>
      <c r="C418" s="21" t="s">
        <v>255</v>
      </c>
      <c r="D418" s="21" t="s">
        <v>39</v>
      </c>
      <c r="E418" s="21"/>
      <c r="F418" s="22">
        <v>8625700</v>
      </c>
      <c r="G418" s="23"/>
      <c r="H418" s="23">
        <f>H419</f>
        <v>8625.7000000000007</v>
      </c>
      <c r="I418" s="23">
        <f t="shared" ref="I418:J420" si="201">I419</f>
        <v>8625.7000000000007</v>
      </c>
      <c r="J418" s="23">
        <f t="shared" si="201"/>
        <v>8625.7000000000007</v>
      </c>
    </row>
    <row r="419" spans="1:10" ht="25.5" x14ac:dyDescent="0.25">
      <c r="A419" s="20" t="s">
        <v>40</v>
      </c>
      <c r="B419" s="21" t="s">
        <v>334</v>
      </c>
      <c r="C419" s="21" t="s">
        <v>255</v>
      </c>
      <c r="D419" s="21" t="s">
        <v>41</v>
      </c>
      <c r="E419" s="21"/>
      <c r="F419" s="22">
        <v>8625700</v>
      </c>
      <c r="G419" s="23"/>
      <c r="H419" s="23">
        <f>H420</f>
        <v>8625.7000000000007</v>
      </c>
      <c r="I419" s="23">
        <f t="shared" si="201"/>
        <v>8625.7000000000007</v>
      </c>
      <c r="J419" s="23">
        <f t="shared" si="201"/>
        <v>8625.7000000000007</v>
      </c>
    </row>
    <row r="420" spans="1:10" ht="51" x14ac:dyDescent="0.25">
      <c r="A420" s="24" t="s">
        <v>369</v>
      </c>
      <c r="B420" s="21" t="s">
        <v>334</v>
      </c>
      <c r="C420" s="21" t="s">
        <v>255</v>
      </c>
      <c r="D420" s="21" t="s">
        <v>370</v>
      </c>
      <c r="E420" s="21"/>
      <c r="F420" s="22">
        <v>8625700</v>
      </c>
      <c r="G420" s="23"/>
      <c r="H420" s="23">
        <f>H421</f>
        <v>8625.7000000000007</v>
      </c>
      <c r="I420" s="23">
        <f t="shared" si="201"/>
        <v>8625.7000000000007</v>
      </c>
      <c r="J420" s="23">
        <f t="shared" si="201"/>
        <v>8625.7000000000007</v>
      </c>
    </row>
    <row r="421" spans="1:10" ht="38.25" x14ac:dyDescent="0.25">
      <c r="A421" s="20" t="s">
        <v>140</v>
      </c>
      <c r="B421" s="21" t="s">
        <v>334</v>
      </c>
      <c r="C421" s="21" t="s">
        <v>255</v>
      </c>
      <c r="D421" s="21" t="s">
        <v>371</v>
      </c>
      <c r="E421" s="21" t="s">
        <v>141</v>
      </c>
      <c r="F421" s="22">
        <v>8625700</v>
      </c>
      <c r="G421" s="23"/>
      <c r="H421" s="23">
        <v>8625.7000000000007</v>
      </c>
      <c r="I421" s="23">
        <v>8625.7000000000007</v>
      </c>
      <c r="J421" s="23">
        <v>8625.7000000000007</v>
      </c>
    </row>
    <row r="422" spans="1:10" s="19" customFormat="1" ht="14.25" x14ac:dyDescent="0.2">
      <c r="A422" s="15" t="s">
        <v>372</v>
      </c>
      <c r="B422" s="16" t="s">
        <v>373</v>
      </c>
      <c r="C422" s="16"/>
      <c r="D422" s="16"/>
      <c r="E422" s="16"/>
      <c r="F422" s="17">
        <v>153703700</v>
      </c>
      <c r="G422" s="18">
        <v>-1201.3</v>
      </c>
      <c r="H422" s="18">
        <f>H423+H447+H455+H461</f>
        <v>152502.39999999999</v>
      </c>
      <c r="I422" s="18">
        <f t="shared" ref="I422:J422" si="202">I423+I447+I455+I461</f>
        <v>104076.2</v>
      </c>
      <c r="J422" s="18">
        <f t="shared" si="202"/>
        <v>127917.20000000001</v>
      </c>
    </row>
    <row r="423" spans="1:10" x14ac:dyDescent="0.25">
      <c r="A423" s="20" t="s">
        <v>18</v>
      </c>
      <c r="B423" s="21" t="s">
        <v>373</v>
      </c>
      <c r="C423" s="21" t="s">
        <v>19</v>
      </c>
      <c r="D423" s="21"/>
      <c r="E423" s="21"/>
      <c r="F423" s="22">
        <v>148802400</v>
      </c>
      <c r="G423" s="23">
        <v>-1201.3</v>
      </c>
      <c r="H423" s="23">
        <f>H424+H433</f>
        <v>147601.1</v>
      </c>
      <c r="I423" s="23">
        <f t="shared" ref="I423:J423" si="203">I424+I433</f>
        <v>65836</v>
      </c>
      <c r="J423" s="23">
        <f t="shared" si="203"/>
        <v>65473.599999999999</v>
      </c>
    </row>
    <row r="424" spans="1:10" ht="51" x14ac:dyDescent="0.25">
      <c r="A424" s="20" t="s">
        <v>270</v>
      </c>
      <c r="B424" s="21" t="s">
        <v>373</v>
      </c>
      <c r="C424" s="21" t="s">
        <v>271</v>
      </c>
      <c r="D424" s="21"/>
      <c r="E424" s="21"/>
      <c r="F424" s="22">
        <v>8484200</v>
      </c>
      <c r="G424" s="23"/>
      <c r="H424" s="23">
        <f>H425</f>
        <v>8484.1999999999989</v>
      </c>
      <c r="I424" s="23">
        <f t="shared" ref="I424:J424" si="204">I425</f>
        <v>8796.7999999999993</v>
      </c>
      <c r="J424" s="23">
        <f t="shared" si="204"/>
        <v>8722.4999999999982</v>
      </c>
    </row>
    <row r="425" spans="1:10" ht="51" x14ac:dyDescent="0.25">
      <c r="A425" s="20" t="s">
        <v>374</v>
      </c>
      <c r="B425" s="21" t="s">
        <v>373</v>
      </c>
      <c r="C425" s="21" t="s">
        <v>271</v>
      </c>
      <c r="D425" s="21" t="s">
        <v>375</v>
      </c>
      <c r="E425" s="21"/>
      <c r="F425" s="22">
        <v>8484200</v>
      </c>
      <c r="G425" s="23"/>
      <c r="H425" s="23">
        <f>H426+H430</f>
        <v>8484.1999999999989</v>
      </c>
      <c r="I425" s="23">
        <f t="shared" ref="I425:J425" si="205">I426+I430</f>
        <v>8796.7999999999993</v>
      </c>
      <c r="J425" s="23">
        <f t="shared" si="205"/>
        <v>8722.4999999999982</v>
      </c>
    </row>
    <row r="426" spans="1:10" ht="25.5" x14ac:dyDescent="0.25">
      <c r="A426" s="20" t="s">
        <v>376</v>
      </c>
      <c r="B426" s="21" t="s">
        <v>373</v>
      </c>
      <c r="C426" s="21" t="s">
        <v>271</v>
      </c>
      <c r="D426" s="21" t="s">
        <v>377</v>
      </c>
      <c r="E426" s="21"/>
      <c r="F426" s="22">
        <v>8309400</v>
      </c>
      <c r="G426" s="23"/>
      <c r="H426" s="23">
        <f>H427</f>
        <v>8309.4</v>
      </c>
      <c r="I426" s="23">
        <f t="shared" ref="I426:J426" si="206">I427</f>
        <v>8622</v>
      </c>
      <c r="J426" s="23">
        <f t="shared" si="206"/>
        <v>8547.6999999999989</v>
      </c>
    </row>
    <row r="427" spans="1:10" ht="25.5" x14ac:dyDescent="0.25">
      <c r="A427" s="20" t="s">
        <v>378</v>
      </c>
      <c r="B427" s="21" t="s">
        <v>373</v>
      </c>
      <c r="C427" s="21" t="s">
        <v>271</v>
      </c>
      <c r="D427" s="21" t="s">
        <v>379</v>
      </c>
      <c r="E427" s="21"/>
      <c r="F427" s="22">
        <v>8309400</v>
      </c>
      <c r="G427" s="23"/>
      <c r="H427" s="23">
        <f>H428+H429</f>
        <v>8309.4</v>
      </c>
      <c r="I427" s="23">
        <f t="shared" ref="I427:J427" si="207">I428+I429</f>
        <v>8622</v>
      </c>
      <c r="J427" s="23">
        <f t="shared" si="207"/>
        <v>8547.6999999999989</v>
      </c>
    </row>
    <row r="428" spans="1:10" ht="76.5" x14ac:dyDescent="0.25">
      <c r="A428" s="20" t="s">
        <v>28</v>
      </c>
      <c r="B428" s="21" t="s">
        <v>373</v>
      </c>
      <c r="C428" s="21" t="s">
        <v>271</v>
      </c>
      <c r="D428" s="21" t="s">
        <v>379</v>
      </c>
      <c r="E428" s="21" t="s">
        <v>29</v>
      </c>
      <c r="F428" s="22">
        <v>7721500</v>
      </c>
      <c r="G428" s="23"/>
      <c r="H428" s="23">
        <v>7721.5</v>
      </c>
      <c r="I428" s="23">
        <v>8034.1</v>
      </c>
      <c r="J428" s="23">
        <v>8029.9</v>
      </c>
    </row>
    <row r="429" spans="1:10" ht="38.25" x14ac:dyDescent="0.25">
      <c r="A429" s="20" t="s">
        <v>48</v>
      </c>
      <c r="B429" s="21" t="s">
        <v>373</v>
      </c>
      <c r="C429" s="21" t="s">
        <v>271</v>
      </c>
      <c r="D429" s="21" t="s">
        <v>379</v>
      </c>
      <c r="E429" s="21" t="s">
        <v>49</v>
      </c>
      <c r="F429" s="22">
        <v>587900</v>
      </c>
      <c r="G429" s="23"/>
      <c r="H429" s="23">
        <v>587.9</v>
      </c>
      <c r="I429" s="23">
        <v>587.9</v>
      </c>
      <c r="J429" s="23">
        <v>517.79999999999995</v>
      </c>
    </row>
    <row r="430" spans="1:10" ht="38.25" x14ac:dyDescent="0.25">
      <c r="A430" s="20" t="s">
        <v>380</v>
      </c>
      <c r="B430" s="21" t="s">
        <v>373</v>
      </c>
      <c r="C430" s="21" t="s">
        <v>271</v>
      </c>
      <c r="D430" s="21" t="s">
        <v>381</v>
      </c>
      <c r="E430" s="21"/>
      <c r="F430" s="22">
        <v>174800</v>
      </c>
      <c r="G430" s="23"/>
      <c r="H430" s="23">
        <f>H431</f>
        <v>174.8</v>
      </c>
      <c r="I430" s="23">
        <f t="shared" ref="I430:J431" si="208">I431</f>
        <v>174.8</v>
      </c>
      <c r="J430" s="23">
        <f t="shared" si="208"/>
        <v>174.8</v>
      </c>
    </row>
    <row r="431" spans="1:10" ht="51" x14ac:dyDescent="0.25">
      <c r="A431" s="20" t="s">
        <v>382</v>
      </c>
      <c r="B431" s="21" t="s">
        <v>373</v>
      </c>
      <c r="C431" s="21" t="s">
        <v>271</v>
      </c>
      <c r="D431" s="21" t="s">
        <v>383</v>
      </c>
      <c r="E431" s="21"/>
      <c r="F431" s="22">
        <v>174800</v>
      </c>
      <c r="G431" s="23"/>
      <c r="H431" s="23">
        <f>H432</f>
        <v>174.8</v>
      </c>
      <c r="I431" s="23">
        <f t="shared" si="208"/>
        <v>174.8</v>
      </c>
      <c r="J431" s="23">
        <f t="shared" si="208"/>
        <v>174.8</v>
      </c>
    </row>
    <row r="432" spans="1:10" ht="38.25" x14ac:dyDescent="0.25">
      <c r="A432" s="20" t="s">
        <v>48</v>
      </c>
      <c r="B432" s="21" t="s">
        <v>373</v>
      </c>
      <c r="C432" s="21" t="s">
        <v>271</v>
      </c>
      <c r="D432" s="21" t="s">
        <v>383</v>
      </c>
      <c r="E432" s="21" t="s">
        <v>49</v>
      </c>
      <c r="F432" s="22">
        <v>174800</v>
      </c>
      <c r="G432" s="23"/>
      <c r="H432" s="23">
        <v>174.8</v>
      </c>
      <c r="I432" s="23">
        <v>174.8</v>
      </c>
      <c r="J432" s="23">
        <v>174.8</v>
      </c>
    </row>
    <row r="433" spans="1:10" x14ac:dyDescent="0.25">
      <c r="A433" s="20" t="s">
        <v>76</v>
      </c>
      <c r="B433" s="21" t="s">
        <v>373</v>
      </c>
      <c r="C433" s="21" t="s">
        <v>77</v>
      </c>
      <c r="D433" s="21"/>
      <c r="E433" s="21"/>
      <c r="F433" s="22">
        <v>140318200</v>
      </c>
      <c r="G433" s="23">
        <v>-1201.3</v>
      </c>
      <c r="H433" s="23">
        <f>H434+H439+H445</f>
        <v>139116.9</v>
      </c>
      <c r="I433" s="23">
        <f t="shared" ref="I433:J433" si="209">I434+I439+I445</f>
        <v>57039.199999999997</v>
      </c>
      <c r="J433" s="23">
        <f t="shared" si="209"/>
        <v>56751.1</v>
      </c>
    </row>
    <row r="434" spans="1:10" ht="25.5" x14ac:dyDescent="0.25">
      <c r="A434" s="20" t="s">
        <v>32</v>
      </c>
      <c r="B434" s="21" t="s">
        <v>373</v>
      </c>
      <c r="C434" s="21" t="s">
        <v>77</v>
      </c>
      <c r="D434" s="21" t="s">
        <v>33</v>
      </c>
      <c r="E434" s="21"/>
      <c r="F434" s="22">
        <v>110100</v>
      </c>
      <c r="G434" s="23"/>
      <c r="H434" s="23">
        <f>H435</f>
        <v>110.1</v>
      </c>
      <c r="I434" s="23">
        <f t="shared" ref="I434:J435" si="210">I435</f>
        <v>110.1</v>
      </c>
      <c r="J434" s="23">
        <f t="shared" si="210"/>
        <v>110.1</v>
      </c>
    </row>
    <row r="435" spans="1:10" ht="25.5" x14ac:dyDescent="0.25">
      <c r="A435" s="20" t="s">
        <v>337</v>
      </c>
      <c r="B435" s="21" t="s">
        <v>373</v>
      </c>
      <c r="C435" s="21" t="s">
        <v>77</v>
      </c>
      <c r="D435" s="21" t="s">
        <v>338</v>
      </c>
      <c r="E435" s="21"/>
      <c r="F435" s="22">
        <v>110100</v>
      </c>
      <c r="G435" s="23"/>
      <c r="H435" s="23">
        <f>H436</f>
        <v>110.1</v>
      </c>
      <c r="I435" s="23">
        <f t="shared" si="210"/>
        <v>110.1</v>
      </c>
      <c r="J435" s="23">
        <f t="shared" si="210"/>
        <v>110.1</v>
      </c>
    </row>
    <row r="436" spans="1:10" ht="25.5" x14ac:dyDescent="0.25">
      <c r="A436" s="20" t="s">
        <v>367</v>
      </c>
      <c r="B436" s="21" t="s">
        <v>373</v>
      </c>
      <c r="C436" s="21" t="s">
        <v>77</v>
      </c>
      <c r="D436" s="21" t="s">
        <v>368</v>
      </c>
      <c r="E436" s="21"/>
      <c r="F436" s="22">
        <v>110100</v>
      </c>
      <c r="G436" s="23"/>
      <c r="H436" s="23">
        <f>H437+H438</f>
        <v>110.1</v>
      </c>
      <c r="I436" s="23">
        <f t="shared" ref="I436:J436" si="211">I437+I438</f>
        <v>110.1</v>
      </c>
      <c r="J436" s="23">
        <f t="shared" si="211"/>
        <v>110.1</v>
      </c>
    </row>
    <row r="437" spans="1:10" ht="76.5" x14ac:dyDescent="0.25">
      <c r="A437" s="20" t="s">
        <v>28</v>
      </c>
      <c r="B437" s="21" t="s">
        <v>373</v>
      </c>
      <c r="C437" s="21" t="s">
        <v>77</v>
      </c>
      <c r="D437" s="21" t="s">
        <v>368</v>
      </c>
      <c r="E437" s="21" t="s">
        <v>29</v>
      </c>
      <c r="F437" s="22">
        <v>104100</v>
      </c>
      <c r="G437" s="23"/>
      <c r="H437" s="23">
        <v>104.1</v>
      </c>
      <c r="I437" s="23">
        <v>104.1</v>
      </c>
      <c r="J437" s="23">
        <v>104.1</v>
      </c>
    </row>
    <row r="438" spans="1:10" ht="38.25" x14ac:dyDescent="0.25">
      <c r="A438" s="20" t="s">
        <v>48</v>
      </c>
      <c r="B438" s="21" t="s">
        <v>373</v>
      </c>
      <c r="C438" s="21" t="s">
        <v>77</v>
      </c>
      <c r="D438" s="21" t="s">
        <v>368</v>
      </c>
      <c r="E438" s="21" t="s">
        <v>49</v>
      </c>
      <c r="F438" s="22">
        <v>6000</v>
      </c>
      <c r="G438" s="23"/>
      <c r="H438" s="23">
        <v>6</v>
      </c>
      <c r="I438" s="23">
        <v>6</v>
      </c>
      <c r="J438" s="23">
        <v>6</v>
      </c>
    </row>
    <row r="439" spans="1:10" ht="51" x14ac:dyDescent="0.25">
      <c r="A439" s="20" t="s">
        <v>374</v>
      </c>
      <c r="B439" s="21" t="s">
        <v>373</v>
      </c>
      <c r="C439" s="21" t="s">
        <v>77</v>
      </c>
      <c r="D439" s="21" t="s">
        <v>375</v>
      </c>
      <c r="E439" s="21"/>
      <c r="F439" s="22">
        <v>51758100</v>
      </c>
      <c r="G439" s="23"/>
      <c r="H439" s="23">
        <f>H440</f>
        <v>51758.100000000006</v>
      </c>
      <c r="I439" s="23">
        <f t="shared" ref="I439:J440" si="212">I440</f>
        <v>56929.1</v>
      </c>
      <c r="J439" s="23">
        <f t="shared" si="212"/>
        <v>56641</v>
      </c>
    </row>
    <row r="440" spans="1:10" ht="25.5" x14ac:dyDescent="0.25">
      <c r="A440" s="20" t="s">
        <v>376</v>
      </c>
      <c r="B440" s="21" t="s">
        <v>373</v>
      </c>
      <c r="C440" s="21" t="s">
        <v>77</v>
      </c>
      <c r="D440" s="21" t="s">
        <v>377</v>
      </c>
      <c r="E440" s="21"/>
      <c r="F440" s="22">
        <v>51758100</v>
      </c>
      <c r="G440" s="23"/>
      <c r="H440" s="23">
        <f>H441</f>
        <v>51758.100000000006</v>
      </c>
      <c r="I440" s="23">
        <f t="shared" si="212"/>
        <v>56929.1</v>
      </c>
      <c r="J440" s="23">
        <f t="shared" si="212"/>
        <v>56641</v>
      </c>
    </row>
    <row r="441" spans="1:10" x14ac:dyDescent="0.25">
      <c r="A441" s="20" t="s">
        <v>384</v>
      </c>
      <c r="B441" s="21" t="s">
        <v>373</v>
      </c>
      <c r="C441" s="21" t="s">
        <v>77</v>
      </c>
      <c r="D441" s="21" t="s">
        <v>385</v>
      </c>
      <c r="E441" s="21"/>
      <c r="F441" s="22">
        <v>51758100</v>
      </c>
      <c r="G441" s="23"/>
      <c r="H441" s="23">
        <f>H442+H443+H444</f>
        <v>51758.100000000006</v>
      </c>
      <c r="I441" s="23">
        <f t="shared" ref="I441:J441" si="213">I442+I443+I444</f>
        <v>56929.1</v>
      </c>
      <c r="J441" s="23">
        <f t="shared" si="213"/>
        <v>56641</v>
      </c>
    </row>
    <row r="442" spans="1:10" ht="76.5" x14ac:dyDescent="0.25">
      <c r="A442" s="20" t="s">
        <v>28</v>
      </c>
      <c r="B442" s="21" t="s">
        <v>373</v>
      </c>
      <c r="C442" s="21" t="s">
        <v>77</v>
      </c>
      <c r="D442" s="21" t="s">
        <v>385</v>
      </c>
      <c r="E442" s="21" t="s">
        <v>29</v>
      </c>
      <c r="F442" s="22">
        <v>48919500</v>
      </c>
      <c r="G442" s="23"/>
      <c r="H442" s="23">
        <v>48919.5</v>
      </c>
      <c r="I442" s="23">
        <v>53755.7</v>
      </c>
      <c r="J442" s="23">
        <v>53755.7</v>
      </c>
    </row>
    <row r="443" spans="1:10" ht="38.25" x14ac:dyDescent="0.25">
      <c r="A443" s="20" t="s">
        <v>48</v>
      </c>
      <c r="B443" s="21" t="s">
        <v>373</v>
      </c>
      <c r="C443" s="21" t="s">
        <v>77</v>
      </c>
      <c r="D443" s="21" t="s">
        <v>385</v>
      </c>
      <c r="E443" s="21" t="s">
        <v>49</v>
      </c>
      <c r="F443" s="22">
        <v>2826300</v>
      </c>
      <c r="G443" s="23"/>
      <c r="H443" s="23">
        <v>2826.3</v>
      </c>
      <c r="I443" s="23">
        <v>3161.1</v>
      </c>
      <c r="J443" s="23">
        <v>2873</v>
      </c>
    </row>
    <row r="444" spans="1:10" x14ac:dyDescent="0.25">
      <c r="A444" s="20" t="s">
        <v>74</v>
      </c>
      <c r="B444" s="21" t="s">
        <v>373</v>
      </c>
      <c r="C444" s="21" t="s">
        <v>77</v>
      </c>
      <c r="D444" s="21" t="s">
        <v>385</v>
      </c>
      <c r="E444" s="21" t="s">
        <v>75</v>
      </c>
      <c r="F444" s="22">
        <v>12300</v>
      </c>
      <c r="G444" s="23"/>
      <c r="H444" s="23">
        <v>12.3</v>
      </c>
      <c r="I444" s="23">
        <v>12.3</v>
      </c>
      <c r="J444" s="23">
        <v>12.3</v>
      </c>
    </row>
    <row r="445" spans="1:10" ht="25.5" x14ac:dyDescent="0.25">
      <c r="A445" s="20" t="s">
        <v>70</v>
      </c>
      <c r="B445" s="21" t="s">
        <v>373</v>
      </c>
      <c r="C445" s="21" t="s">
        <v>77</v>
      </c>
      <c r="D445" s="21" t="s">
        <v>71</v>
      </c>
      <c r="E445" s="21"/>
      <c r="F445" s="22">
        <v>88450000</v>
      </c>
      <c r="G445" s="23">
        <v>-1201.3</v>
      </c>
      <c r="H445" s="23">
        <f>H446</f>
        <v>87248.7</v>
      </c>
      <c r="I445" s="23">
        <f t="shared" ref="I445:J445" si="214">I446</f>
        <v>0</v>
      </c>
      <c r="J445" s="23">
        <f t="shared" si="214"/>
        <v>0</v>
      </c>
    </row>
    <row r="446" spans="1:10" x14ac:dyDescent="0.25">
      <c r="A446" s="20" t="s">
        <v>74</v>
      </c>
      <c r="B446" s="21" t="s">
        <v>373</v>
      </c>
      <c r="C446" s="21" t="s">
        <v>77</v>
      </c>
      <c r="D446" s="21" t="s">
        <v>71</v>
      </c>
      <c r="E446" s="21" t="s">
        <v>75</v>
      </c>
      <c r="F446" s="22">
        <v>88450000</v>
      </c>
      <c r="G446" s="23">
        <v>-1201.3</v>
      </c>
      <c r="H446" s="23">
        <f>88450-1201.3</f>
        <v>87248.7</v>
      </c>
      <c r="I446" s="23">
        <v>0</v>
      </c>
      <c r="J446" s="23">
        <v>0</v>
      </c>
    </row>
    <row r="447" spans="1:10" x14ac:dyDescent="0.25">
      <c r="A447" s="20" t="s">
        <v>203</v>
      </c>
      <c r="B447" s="21" t="s">
        <v>373</v>
      </c>
      <c r="C447" s="21" t="s">
        <v>204</v>
      </c>
      <c r="D447" s="21"/>
      <c r="E447" s="21"/>
      <c r="F447" s="22">
        <v>84000</v>
      </c>
      <c r="G447" s="23"/>
      <c r="H447" s="23">
        <f>H448</f>
        <v>84</v>
      </c>
      <c r="I447" s="23">
        <f t="shared" ref="I447:J449" si="215">I448</f>
        <v>84</v>
      </c>
      <c r="J447" s="23">
        <f t="shared" si="215"/>
        <v>84</v>
      </c>
    </row>
    <row r="448" spans="1:10" ht="25.5" x14ac:dyDescent="0.25">
      <c r="A448" s="20" t="s">
        <v>212</v>
      </c>
      <c r="B448" s="21" t="s">
        <v>373</v>
      </c>
      <c r="C448" s="21" t="s">
        <v>213</v>
      </c>
      <c r="D448" s="21"/>
      <c r="E448" s="21"/>
      <c r="F448" s="22">
        <v>84000</v>
      </c>
      <c r="G448" s="23"/>
      <c r="H448" s="23">
        <f>H449</f>
        <v>84</v>
      </c>
      <c r="I448" s="23">
        <f t="shared" si="215"/>
        <v>84</v>
      </c>
      <c r="J448" s="23">
        <f t="shared" si="215"/>
        <v>84</v>
      </c>
    </row>
    <row r="449" spans="1:10" ht="51" x14ac:dyDescent="0.25">
      <c r="A449" s="20" t="s">
        <v>374</v>
      </c>
      <c r="B449" s="21" t="s">
        <v>373</v>
      </c>
      <c r="C449" s="21" t="s">
        <v>213</v>
      </c>
      <c r="D449" s="21" t="s">
        <v>375</v>
      </c>
      <c r="E449" s="21"/>
      <c r="F449" s="22">
        <v>84000</v>
      </c>
      <c r="G449" s="23"/>
      <c r="H449" s="23">
        <f>H450</f>
        <v>84</v>
      </c>
      <c r="I449" s="23">
        <f t="shared" si="215"/>
        <v>84</v>
      </c>
      <c r="J449" s="23">
        <f t="shared" si="215"/>
        <v>84</v>
      </c>
    </row>
    <row r="450" spans="1:10" ht="25.5" x14ac:dyDescent="0.25">
      <c r="A450" s="20" t="s">
        <v>376</v>
      </c>
      <c r="B450" s="21" t="s">
        <v>373</v>
      </c>
      <c r="C450" s="21" t="s">
        <v>213</v>
      </c>
      <c r="D450" s="21" t="s">
        <v>377</v>
      </c>
      <c r="E450" s="21"/>
      <c r="F450" s="22">
        <v>84000</v>
      </c>
      <c r="G450" s="23"/>
      <c r="H450" s="23">
        <f>H451+H453</f>
        <v>84</v>
      </c>
      <c r="I450" s="23">
        <f t="shared" ref="I450:J450" si="216">I451+I453</f>
        <v>84</v>
      </c>
      <c r="J450" s="23">
        <f t="shared" si="216"/>
        <v>84</v>
      </c>
    </row>
    <row r="451" spans="1:10" x14ac:dyDescent="0.25">
      <c r="A451" s="20" t="s">
        <v>384</v>
      </c>
      <c r="B451" s="21" t="s">
        <v>373</v>
      </c>
      <c r="C451" s="21" t="s">
        <v>213</v>
      </c>
      <c r="D451" s="21" t="s">
        <v>385</v>
      </c>
      <c r="E451" s="21"/>
      <c r="F451" s="22">
        <v>50000</v>
      </c>
      <c r="G451" s="23"/>
      <c r="H451" s="23">
        <f>H452</f>
        <v>50</v>
      </c>
      <c r="I451" s="23">
        <f t="shared" ref="I451:J451" si="217">I452</f>
        <v>50</v>
      </c>
      <c r="J451" s="23">
        <f t="shared" si="217"/>
        <v>50</v>
      </c>
    </row>
    <row r="452" spans="1:10" ht="38.25" x14ac:dyDescent="0.25">
      <c r="A452" s="20" t="s">
        <v>48</v>
      </c>
      <c r="B452" s="21" t="s">
        <v>373</v>
      </c>
      <c r="C452" s="21" t="s">
        <v>213</v>
      </c>
      <c r="D452" s="21" t="s">
        <v>385</v>
      </c>
      <c r="E452" s="21" t="s">
        <v>49</v>
      </c>
      <c r="F452" s="22">
        <v>50000</v>
      </c>
      <c r="G452" s="23"/>
      <c r="H452" s="23">
        <v>50</v>
      </c>
      <c r="I452" s="23">
        <v>50</v>
      </c>
      <c r="J452" s="23">
        <v>50</v>
      </c>
    </row>
    <row r="453" spans="1:10" ht="25.5" x14ac:dyDescent="0.25">
      <c r="A453" s="20" t="s">
        <v>378</v>
      </c>
      <c r="B453" s="21" t="s">
        <v>373</v>
      </c>
      <c r="C453" s="21" t="s">
        <v>213</v>
      </c>
      <c r="D453" s="21" t="s">
        <v>379</v>
      </c>
      <c r="E453" s="21"/>
      <c r="F453" s="22">
        <v>34000</v>
      </c>
      <c r="G453" s="23"/>
      <c r="H453" s="23">
        <f>H454</f>
        <v>34</v>
      </c>
      <c r="I453" s="23">
        <f t="shared" ref="I453:J453" si="218">I454</f>
        <v>34</v>
      </c>
      <c r="J453" s="23">
        <f t="shared" si="218"/>
        <v>34</v>
      </c>
    </row>
    <row r="454" spans="1:10" ht="38.25" x14ac:dyDescent="0.25">
      <c r="A454" s="20" t="s">
        <v>48</v>
      </c>
      <c r="B454" s="21" t="s">
        <v>373</v>
      </c>
      <c r="C454" s="21" t="s">
        <v>213</v>
      </c>
      <c r="D454" s="21" t="s">
        <v>379</v>
      </c>
      <c r="E454" s="21" t="s">
        <v>49</v>
      </c>
      <c r="F454" s="22">
        <v>34000</v>
      </c>
      <c r="G454" s="23"/>
      <c r="H454" s="23">
        <v>34</v>
      </c>
      <c r="I454" s="23">
        <v>34</v>
      </c>
      <c r="J454" s="23">
        <v>34</v>
      </c>
    </row>
    <row r="455" spans="1:10" ht="25.5" x14ac:dyDescent="0.25">
      <c r="A455" s="20" t="s">
        <v>386</v>
      </c>
      <c r="B455" s="21" t="s">
        <v>373</v>
      </c>
      <c r="C455" s="21" t="s">
        <v>387</v>
      </c>
      <c r="D455" s="21"/>
      <c r="E455" s="21"/>
      <c r="F455" s="22">
        <v>4817300</v>
      </c>
      <c r="G455" s="23"/>
      <c r="H455" s="23">
        <f>H456</f>
        <v>4817.3</v>
      </c>
      <c r="I455" s="23">
        <f t="shared" ref="I455:J459" si="219">I456</f>
        <v>4776.2</v>
      </c>
      <c r="J455" s="23">
        <f t="shared" si="219"/>
        <v>4733.6000000000004</v>
      </c>
    </row>
    <row r="456" spans="1:10" ht="25.5" x14ac:dyDescent="0.25">
      <c r="A456" s="20" t="s">
        <v>388</v>
      </c>
      <c r="B456" s="21" t="s">
        <v>373</v>
      </c>
      <c r="C456" s="21" t="s">
        <v>389</v>
      </c>
      <c r="D456" s="21"/>
      <c r="E456" s="21"/>
      <c r="F456" s="22">
        <v>4817300</v>
      </c>
      <c r="G456" s="23"/>
      <c r="H456" s="23">
        <f>H457</f>
        <v>4817.3</v>
      </c>
      <c r="I456" s="23">
        <f t="shared" si="219"/>
        <v>4776.2</v>
      </c>
      <c r="J456" s="23">
        <f t="shared" si="219"/>
        <v>4733.6000000000004</v>
      </c>
    </row>
    <row r="457" spans="1:10" ht="51" x14ac:dyDescent="0.25">
      <c r="A457" s="20" t="s">
        <v>374</v>
      </c>
      <c r="B457" s="21" t="s">
        <v>373</v>
      </c>
      <c r="C457" s="21" t="s">
        <v>389</v>
      </c>
      <c r="D457" s="21" t="s">
        <v>375</v>
      </c>
      <c r="E457" s="21"/>
      <c r="F457" s="22">
        <v>4817300</v>
      </c>
      <c r="G457" s="23"/>
      <c r="H457" s="23">
        <f>H458</f>
        <v>4817.3</v>
      </c>
      <c r="I457" s="23">
        <f t="shared" si="219"/>
        <v>4776.2</v>
      </c>
      <c r="J457" s="23">
        <f t="shared" si="219"/>
        <v>4733.6000000000004</v>
      </c>
    </row>
    <row r="458" spans="1:10" ht="25.5" x14ac:dyDescent="0.25">
      <c r="A458" s="20" t="s">
        <v>376</v>
      </c>
      <c r="B458" s="21" t="s">
        <v>373</v>
      </c>
      <c r="C458" s="21" t="s">
        <v>389</v>
      </c>
      <c r="D458" s="21" t="s">
        <v>377</v>
      </c>
      <c r="E458" s="21"/>
      <c r="F458" s="22">
        <v>4817300</v>
      </c>
      <c r="G458" s="23"/>
      <c r="H458" s="23">
        <f>H459</f>
        <v>4817.3</v>
      </c>
      <c r="I458" s="23">
        <f t="shared" si="219"/>
        <v>4776.2</v>
      </c>
      <c r="J458" s="23">
        <f t="shared" si="219"/>
        <v>4733.6000000000004</v>
      </c>
    </row>
    <row r="459" spans="1:10" x14ac:dyDescent="0.25">
      <c r="A459" s="20" t="s">
        <v>390</v>
      </c>
      <c r="B459" s="21" t="s">
        <v>373</v>
      </c>
      <c r="C459" s="21" t="s">
        <v>389</v>
      </c>
      <c r="D459" s="21" t="s">
        <v>391</v>
      </c>
      <c r="E459" s="21"/>
      <c r="F459" s="22">
        <v>4817300</v>
      </c>
      <c r="G459" s="23"/>
      <c r="H459" s="23">
        <f>H460</f>
        <v>4817.3</v>
      </c>
      <c r="I459" s="23">
        <f t="shared" si="219"/>
        <v>4776.2</v>
      </c>
      <c r="J459" s="23">
        <f t="shared" si="219"/>
        <v>4733.6000000000004</v>
      </c>
    </row>
    <row r="460" spans="1:10" ht="25.5" x14ac:dyDescent="0.25">
      <c r="A460" s="20" t="s">
        <v>392</v>
      </c>
      <c r="B460" s="21" t="s">
        <v>373</v>
      </c>
      <c r="C460" s="21" t="s">
        <v>389</v>
      </c>
      <c r="D460" s="21" t="s">
        <v>391</v>
      </c>
      <c r="E460" s="21" t="s">
        <v>393</v>
      </c>
      <c r="F460" s="22">
        <v>4817300</v>
      </c>
      <c r="G460" s="23"/>
      <c r="H460" s="23">
        <v>4817.3</v>
      </c>
      <c r="I460" s="23">
        <v>4776.2</v>
      </c>
      <c r="J460" s="23">
        <v>4733.6000000000004</v>
      </c>
    </row>
    <row r="461" spans="1:10" x14ac:dyDescent="0.25">
      <c r="A461" s="20" t="s">
        <v>394</v>
      </c>
      <c r="B461" s="21" t="s">
        <v>373</v>
      </c>
      <c r="C461" s="21" t="s">
        <v>395</v>
      </c>
      <c r="D461" s="21"/>
      <c r="E461" s="21"/>
      <c r="F461" s="22"/>
      <c r="G461" s="23"/>
      <c r="H461" s="23">
        <f>H462</f>
        <v>0</v>
      </c>
      <c r="I461" s="23">
        <f t="shared" ref="I461:J465" si="220">I462</f>
        <v>33380</v>
      </c>
      <c r="J461" s="23">
        <f t="shared" si="220"/>
        <v>57626</v>
      </c>
    </row>
    <row r="462" spans="1:10" x14ac:dyDescent="0.25">
      <c r="A462" s="20" t="s">
        <v>396</v>
      </c>
      <c r="B462" s="21" t="s">
        <v>373</v>
      </c>
      <c r="C462" s="21" t="s">
        <v>397</v>
      </c>
      <c r="D462" s="21"/>
      <c r="E462" s="21"/>
      <c r="F462" s="22"/>
      <c r="G462" s="23"/>
      <c r="H462" s="23">
        <f>H463</f>
        <v>0</v>
      </c>
      <c r="I462" s="23">
        <f t="shared" si="220"/>
        <v>33380</v>
      </c>
      <c r="J462" s="23">
        <f t="shared" si="220"/>
        <v>57626</v>
      </c>
    </row>
    <row r="463" spans="1:10" ht="51" x14ac:dyDescent="0.25">
      <c r="A463" s="20" t="s">
        <v>374</v>
      </c>
      <c r="B463" s="21" t="s">
        <v>373</v>
      </c>
      <c r="C463" s="21" t="s">
        <v>397</v>
      </c>
      <c r="D463" s="21" t="s">
        <v>375</v>
      </c>
      <c r="E463" s="21"/>
      <c r="F463" s="22"/>
      <c r="G463" s="23"/>
      <c r="H463" s="23">
        <f>H464</f>
        <v>0</v>
      </c>
      <c r="I463" s="23">
        <f t="shared" si="220"/>
        <v>33380</v>
      </c>
      <c r="J463" s="23">
        <f t="shared" si="220"/>
        <v>57626</v>
      </c>
    </row>
    <row r="464" spans="1:10" ht="25.5" x14ac:dyDescent="0.25">
      <c r="A464" s="20" t="s">
        <v>398</v>
      </c>
      <c r="B464" s="21" t="s">
        <v>373</v>
      </c>
      <c r="C464" s="21" t="s">
        <v>397</v>
      </c>
      <c r="D464" s="21" t="s">
        <v>377</v>
      </c>
      <c r="E464" s="21"/>
      <c r="F464" s="22"/>
      <c r="G464" s="23"/>
      <c r="H464" s="23">
        <f>H465</f>
        <v>0</v>
      </c>
      <c r="I464" s="23">
        <f t="shared" si="220"/>
        <v>33380</v>
      </c>
      <c r="J464" s="23">
        <f t="shared" si="220"/>
        <v>57626</v>
      </c>
    </row>
    <row r="465" spans="1:10" ht="25.5" x14ac:dyDescent="0.25">
      <c r="A465" s="20" t="s">
        <v>399</v>
      </c>
      <c r="B465" s="21" t="s">
        <v>373</v>
      </c>
      <c r="C465" s="21" t="s">
        <v>397</v>
      </c>
      <c r="D465" s="21" t="s">
        <v>400</v>
      </c>
      <c r="E465" s="21"/>
      <c r="F465" s="22"/>
      <c r="G465" s="23"/>
      <c r="H465" s="23">
        <f>H466</f>
        <v>0</v>
      </c>
      <c r="I465" s="23">
        <f t="shared" si="220"/>
        <v>33380</v>
      </c>
      <c r="J465" s="23">
        <f t="shared" si="220"/>
        <v>57626</v>
      </c>
    </row>
    <row r="466" spans="1:10" x14ac:dyDescent="0.25">
      <c r="A466" s="20" t="s">
        <v>401</v>
      </c>
      <c r="B466" s="21" t="s">
        <v>373</v>
      </c>
      <c r="C466" s="21" t="s">
        <v>397</v>
      </c>
      <c r="D466" s="21" t="s">
        <v>400</v>
      </c>
      <c r="E466" s="21" t="s">
        <v>402</v>
      </c>
      <c r="F466" s="22"/>
      <c r="G466" s="23"/>
      <c r="H466" s="23">
        <v>0</v>
      </c>
      <c r="I466" s="23">
        <v>33380</v>
      </c>
      <c r="J466" s="23">
        <v>57626</v>
      </c>
    </row>
    <row r="467" spans="1:10" s="19" customFormat="1" ht="14.25" x14ac:dyDescent="0.2">
      <c r="A467" s="15" t="s">
        <v>403</v>
      </c>
      <c r="B467" s="16" t="s">
        <v>404</v>
      </c>
      <c r="C467" s="16"/>
      <c r="D467" s="16"/>
      <c r="E467" s="16"/>
      <c r="F467" s="17">
        <v>7207500</v>
      </c>
      <c r="G467" s="18"/>
      <c r="H467" s="18">
        <f>H468+H486+H480</f>
        <v>7207.5</v>
      </c>
      <c r="I467" s="18">
        <f t="shared" ref="I467:J467" si="221">I468+I486+I480</f>
        <v>8369.2999999999993</v>
      </c>
      <c r="J467" s="18">
        <f t="shared" si="221"/>
        <v>8369.2999999999993</v>
      </c>
    </row>
    <row r="468" spans="1:10" x14ac:dyDescent="0.25">
      <c r="A468" s="20" t="s">
        <v>18</v>
      </c>
      <c r="B468" s="21" t="s">
        <v>404</v>
      </c>
      <c r="C468" s="21" t="s">
        <v>19</v>
      </c>
      <c r="D468" s="21"/>
      <c r="E468" s="21"/>
      <c r="F468" s="22">
        <v>6807500</v>
      </c>
      <c r="G468" s="23"/>
      <c r="H468" s="23">
        <f>H469+H474</f>
        <v>6807.5</v>
      </c>
      <c r="I468" s="23">
        <f t="shared" ref="I468:J468" si="222">I469+I474</f>
        <v>7954.3</v>
      </c>
      <c r="J468" s="23">
        <f t="shared" si="222"/>
        <v>7954.3</v>
      </c>
    </row>
    <row r="469" spans="1:10" ht="51" x14ac:dyDescent="0.25">
      <c r="A469" s="20" t="s">
        <v>405</v>
      </c>
      <c r="B469" s="21" t="s">
        <v>404</v>
      </c>
      <c r="C469" s="21" t="s">
        <v>406</v>
      </c>
      <c r="D469" s="21"/>
      <c r="E469" s="21"/>
      <c r="F469" s="22">
        <v>6497500</v>
      </c>
      <c r="G469" s="23"/>
      <c r="H469" s="23">
        <f>H470</f>
        <v>6497.5</v>
      </c>
      <c r="I469" s="23">
        <f t="shared" ref="I469:J469" si="223">I470</f>
        <v>7644.3</v>
      </c>
      <c r="J469" s="23">
        <f t="shared" si="223"/>
        <v>7644.3</v>
      </c>
    </row>
    <row r="470" spans="1:10" ht="25.5" x14ac:dyDescent="0.25">
      <c r="A470" s="20" t="s">
        <v>70</v>
      </c>
      <c r="B470" s="21" t="s">
        <v>404</v>
      </c>
      <c r="C470" s="21" t="s">
        <v>406</v>
      </c>
      <c r="D470" s="21" t="s">
        <v>71</v>
      </c>
      <c r="E470" s="21"/>
      <c r="F470" s="22">
        <v>6497500</v>
      </c>
      <c r="G470" s="23"/>
      <c r="H470" s="23">
        <f>H471+H472+H473</f>
        <v>6497.5</v>
      </c>
      <c r="I470" s="23">
        <f t="shared" ref="I470:J470" si="224">I471+I472+I473</f>
        <v>7644.3</v>
      </c>
      <c r="J470" s="23">
        <f t="shared" si="224"/>
        <v>7644.3</v>
      </c>
    </row>
    <row r="471" spans="1:10" ht="76.5" x14ac:dyDescent="0.25">
      <c r="A471" s="20" t="s">
        <v>28</v>
      </c>
      <c r="B471" s="21" t="s">
        <v>404</v>
      </c>
      <c r="C471" s="21" t="s">
        <v>406</v>
      </c>
      <c r="D471" s="21" t="s">
        <v>71</v>
      </c>
      <c r="E471" s="21" t="s">
        <v>29</v>
      </c>
      <c r="F471" s="22">
        <v>6014800</v>
      </c>
      <c r="G471" s="23"/>
      <c r="H471" s="23">
        <v>6014.8</v>
      </c>
      <c r="I471" s="23">
        <v>6532.6</v>
      </c>
      <c r="J471" s="23">
        <v>6532.6</v>
      </c>
    </row>
    <row r="472" spans="1:10" ht="38.25" x14ac:dyDescent="0.25">
      <c r="A472" s="20" t="s">
        <v>48</v>
      </c>
      <c r="B472" s="21" t="s">
        <v>404</v>
      </c>
      <c r="C472" s="21" t="s">
        <v>406</v>
      </c>
      <c r="D472" s="21" t="s">
        <v>71</v>
      </c>
      <c r="E472" s="21" t="s">
        <v>49</v>
      </c>
      <c r="F472" s="22">
        <v>477700</v>
      </c>
      <c r="G472" s="23"/>
      <c r="H472" s="23">
        <v>477.7</v>
      </c>
      <c r="I472" s="23">
        <v>1106.7</v>
      </c>
      <c r="J472" s="23">
        <v>1106.7</v>
      </c>
    </row>
    <row r="473" spans="1:10" x14ac:dyDescent="0.25">
      <c r="A473" s="20" t="s">
        <v>74</v>
      </c>
      <c r="B473" s="21" t="s">
        <v>404</v>
      </c>
      <c r="C473" s="21" t="s">
        <v>406</v>
      </c>
      <c r="D473" s="21" t="s">
        <v>71</v>
      </c>
      <c r="E473" s="21" t="s">
        <v>75</v>
      </c>
      <c r="F473" s="22">
        <v>5000</v>
      </c>
      <c r="G473" s="23"/>
      <c r="H473" s="23">
        <v>5</v>
      </c>
      <c r="I473" s="23">
        <v>5</v>
      </c>
      <c r="J473" s="23">
        <v>5</v>
      </c>
    </row>
    <row r="474" spans="1:10" x14ac:dyDescent="0.25">
      <c r="A474" s="20" t="s">
        <v>76</v>
      </c>
      <c r="B474" s="21" t="s">
        <v>404</v>
      </c>
      <c r="C474" s="21" t="s">
        <v>77</v>
      </c>
      <c r="D474" s="21"/>
      <c r="E474" s="21"/>
      <c r="F474" s="22">
        <v>310000</v>
      </c>
      <c r="G474" s="23"/>
      <c r="H474" s="23">
        <f>H475</f>
        <v>310</v>
      </c>
      <c r="I474" s="23">
        <f t="shared" ref="I474:J476" si="225">I475</f>
        <v>310</v>
      </c>
      <c r="J474" s="23">
        <f t="shared" si="225"/>
        <v>310</v>
      </c>
    </row>
    <row r="475" spans="1:10" ht="38.25" x14ac:dyDescent="0.25">
      <c r="A475" s="20" t="s">
        <v>22</v>
      </c>
      <c r="B475" s="21" t="s">
        <v>404</v>
      </c>
      <c r="C475" s="21" t="s">
        <v>77</v>
      </c>
      <c r="D475" s="21" t="s">
        <v>23</v>
      </c>
      <c r="E475" s="21"/>
      <c r="F475" s="22">
        <v>310000</v>
      </c>
      <c r="G475" s="23"/>
      <c r="H475" s="23">
        <f>H476</f>
        <v>310</v>
      </c>
      <c r="I475" s="23">
        <f t="shared" si="225"/>
        <v>310</v>
      </c>
      <c r="J475" s="23">
        <f t="shared" si="225"/>
        <v>310</v>
      </c>
    </row>
    <row r="476" spans="1:10" ht="25.5" x14ac:dyDescent="0.25">
      <c r="A476" s="20" t="s">
        <v>24</v>
      </c>
      <c r="B476" s="21" t="s">
        <v>404</v>
      </c>
      <c r="C476" s="21" t="s">
        <v>77</v>
      </c>
      <c r="D476" s="21" t="s">
        <v>25</v>
      </c>
      <c r="E476" s="21"/>
      <c r="F476" s="22">
        <v>310000</v>
      </c>
      <c r="G476" s="23"/>
      <c r="H476" s="23">
        <f>H477</f>
        <v>310</v>
      </c>
      <c r="I476" s="23">
        <f t="shared" si="225"/>
        <v>310</v>
      </c>
      <c r="J476" s="23">
        <f t="shared" si="225"/>
        <v>310</v>
      </c>
    </row>
    <row r="477" spans="1:10" ht="38.25" x14ac:dyDescent="0.25">
      <c r="A477" s="20" t="s">
        <v>94</v>
      </c>
      <c r="B477" s="21" t="s">
        <v>404</v>
      </c>
      <c r="C477" s="21" t="s">
        <v>77</v>
      </c>
      <c r="D477" s="21" t="s">
        <v>95</v>
      </c>
      <c r="E477" s="21"/>
      <c r="F477" s="22">
        <v>310000</v>
      </c>
      <c r="G477" s="23"/>
      <c r="H477" s="23">
        <f>H478+H479</f>
        <v>310</v>
      </c>
      <c r="I477" s="23">
        <f t="shared" ref="I477:J477" si="226">I478+I479</f>
        <v>310</v>
      </c>
      <c r="J477" s="23">
        <f t="shared" si="226"/>
        <v>310</v>
      </c>
    </row>
    <row r="478" spans="1:10" ht="38.25" x14ac:dyDescent="0.25">
      <c r="A478" s="20" t="s">
        <v>48</v>
      </c>
      <c r="B478" s="21" t="s">
        <v>404</v>
      </c>
      <c r="C478" s="21" t="s">
        <v>77</v>
      </c>
      <c r="D478" s="21" t="s">
        <v>95</v>
      </c>
      <c r="E478" s="21" t="s">
        <v>49</v>
      </c>
      <c r="F478" s="22">
        <v>60000</v>
      </c>
      <c r="G478" s="23"/>
      <c r="H478" s="23">
        <v>60</v>
      </c>
      <c r="I478" s="23">
        <v>60</v>
      </c>
      <c r="J478" s="23">
        <v>60</v>
      </c>
    </row>
    <row r="479" spans="1:10" x14ac:dyDescent="0.25">
      <c r="A479" s="20" t="s">
        <v>74</v>
      </c>
      <c r="B479" s="21" t="s">
        <v>404</v>
      </c>
      <c r="C479" s="21" t="s">
        <v>77</v>
      </c>
      <c r="D479" s="21" t="s">
        <v>95</v>
      </c>
      <c r="E479" s="21" t="s">
        <v>75</v>
      </c>
      <c r="F479" s="22">
        <v>250000</v>
      </c>
      <c r="G479" s="23"/>
      <c r="H479" s="23">
        <v>250</v>
      </c>
      <c r="I479" s="23">
        <v>250</v>
      </c>
      <c r="J479" s="23">
        <v>250</v>
      </c>
    </row>
    <row r="480" spans="1:10" x14ac:dyDescent="0.25">
      <c r="A480" s="20" t="s">
        <v>203</v>
      </c>
      <c r="B480" s="21" t="s">
        <v>404</v>
      </c>
      <c r="C480" s="21" t="s">
        <v>204</v>
      </c>
      <c r="D480" s="21"/>
      <c r="E480" s="21"/>
      <c r="F480" s="22"/>
      <c r="G480" s="23"/>
      <c r="H480" s="23">
        <f>H481</f>
        <v>0</v>
      </c>
      <c r="I480" s="23">
        <f t="shared" ref="I480:J484" si="227">I481</f>
        <v>15</v>
      </c>
      <c r="J480" s="23">
        <f t="shared" si="227"/>
        <v>15</v>
      </c>
    </row>
    <row r="481" spans="1:10" ht="25.5" x14ac:dyDescent="0.25">
      <c r="A481" s="20" t="s">
        <v>212</v>
      </c>
      <c r="B481" s="21" t="s">
        <v>404</v>
      </c>
      <c r="C481" s="21" t="s">
        <v>213</v>
      </c>
      <c r="D481" s="21"/>
      <c r="E481" s="21"/>
      <c r="F481" s="22"/>
      <c r="G481" s="23"/>
      <c r="H481" s="23">
        <f>H482</f>
        <v>0</v>
      </c>
      <c r="I481" s="23">
        <f t="shared" si="227"/>
        <v>15</v>
      </c>
      <c r="J481" s="23">
        <f t="shared" si="227"/>
        <v>15</v>
      </c>
    </row>
    <row r="482" spans="1:10" ht="38.25" x14ac:dyDescent="0.25">
      <c r="A482" s="20" t="s">
        <v>407</v>
      </c>
      <c r="B482" s="21" t="s">
        <v>404</v>
      </c>
      <c r="C482" s="21" t="s">
        <v>213</v>
      </c>
      <c r="D482" s="21" t="s">
        <v>23</v>
      </c>
      <c r="E482" s="21"/>
      <c r="F482" s="22"/>
      <c r="G482" s="23"/>
      <c r="H482" s="23">
        <f>H483</f>
        <v>0</v>
      </c>
      <c r="I482" s="23">
        <f t="shared" si="227"/>
        <v>15</v>
      </c>
      <c r="J482" s="23">
        <f t="shared" si="227"/>
        <v>15</v>
      </c>
    </row>
    <row r="483" spans="1:10" ht="38.25" x14ac:dyDescent="0.25">
      <c r="A483" s="20" t="s">
        <v>218</v>
      </c>
      <c r="B483" s="21" t="s">
        <v>404</v>
      </c>
      <c r="C483" s="21" t="s">
        <v>213</v>
      </c>
      <c r="D483" s="21" t="s">
        <v>64</v>
      </c>
      <c r="E483" s="21"/>
      <c r="F483" s="22"/>
      <c r="G483" s="23"/>
      <c r="H483" s="23">
        <f>H484</f>
        <v>0</v>
      </c>
      <c r="I483" s="23">
        <f t="shared" si="227"/>
        <v>15</v>
      </c>
      <c r="J483" s="23">
        <f t="shared" si="227"/>
        <v>15</v>
      </c>
    </row>
    <row r="484" spans="1:10" ht="38.25" x14ac:dyDescent="0.25">
      <c r="A484" s="20" t="s">
        <v>219</v>
      </c>
      <c r="B484" s="21" t="s">
        <v>404</v>
      </c>
      <c r="C484" s="21" t="s">
        <v>213</v>
      </c>
      <c r="D484" s="21" t="s">
        <v>65</v>
      </c>
      <c r="E484" s="21"/>
      <c r="F484" s="22"/>
      <c r="G484" s="23"/>
      <c r="H484" s="23">
        <f>H485</f>
        <v>0</v>
      </c>
      <c r="I484" s="23">
        <f t="shared" si="227"/>
        <v>15</v>
      </c>
      <c r="J484" s="23">
        <f t="shared" si="227"/>
        <v>15</v>
      </c>
    </row>
    <row r="485" spans="1:10" ht="38.25" x14ac:dyDescent="0.25">
      <c r="A485" s="20" t="s">
        <v>48</v>
      </c>
      <c r="B485" s="21" t="s">
        <v>404</v>
      </c>
      <c r="C485" s="21" t="s">
        <v>213</v>
      </c>
      <c r="D485" s="21" t="s">
        <v>65</v>
      </c>
      <c r="E485" s="21" t="s">
        <v>49</v>
      </c>
      <c r="F485" s="22"/>
      <c r="G485" s="23"/>
      <c r="H485" s="23">
        <v>0</v>
      </c>
      <c r="I485" s="23">
        <v>15</v>
      </c>
      <c r="J485" s="23">
        <v>15</v>
      </c>
    </row>
    <row r="486" spans="1:10" x14ac:dyDescent="0.25">
      <c r="A486" s="20" t="s">
        <v>234</v>
      </c>
      <c r="B486" s="21" t="s">
        <v>404</v>
      </c>
      <c r="C486" s="21" t="s">
        <v>235</v>
      </c>
      <c r="D486" s="21"/>
      <c r="E486" s="21"/>
      <c r="F486" s="22">
        <v>400000</v>
      </c>
      <c r="G486" s="23"/>
      <c r="H486" s="23">
        <f>H487</f>
        <v>400</v>
      </c>
      <c r="I486" s="23">
        <f t="shared" ref="I486:J488" si="228">I487</f>
        <v>400</v>
      </c>
      <c r="J486" s="23">
        <f t="shared" si="228"/>
        <v>400</v>
      </c>
    </row>
    <row r="487" spans="1:10" x14ac:dyDescent="0.25">
      <c r="A487" s="20" t="s">
        <v>242</v>
      </c>
      <c r="B487" s="21" t="s">
        <v>404</v>
      </c>
      <c r="C487" s="21" t="s">
        <v>243</v>
      </c>
      <c r="D487" s="21"/>
      <c r="E487" s="21"/>
      <c r="F487" s="22">
        <v>400000</v>
      </c>
      <c r="G487" s="23"/>
      <c r="H487" s="23">
        <f>H488</f>
        <v>400</v>
      </c>
      <c r="I487" s="23">
        <f t="shared" si="228"/>
        <v>400</v>
      </c>
      <c r="J487" s="23">
        <f t="shared" si="228"/>
        <v>400</v>
      </c>
    </row>
    <row r="488" spans="1:10" ht="25.5" x14ac:dyDescent="0.25">
      <c r="A488" s="20" t="s">
        <v>70</v>
      </c>
      <c r="B488" s="21" t="s">
        <v>404</v>
      </c>
      <c r="C488" s="21" t="s">
        <v>243</v>
      </c>
      <c r="D488" s="21" t="s">
        <v>71</v>
      </c>
      <c r="E488" s="21"/>
      <c r="F488" s="22">
        <v>400000</v>
      </c>
      <c r="G488" s="23"/>
      <c r="H488" s="23">
        <f>H489</f>
        <v>400</v>
      </c>
      <c r="I488" s="23">
        <f t="shared" si="228"/>
        <v>400</v>
      </c>
      <c r="J488" s="23">
        <f t="shared" si="228"/>
        <v>400</v>
      </c>
    </row>
    <row r="489" spans="1:10" ht="25.5" x14ac:dyDescent="0.25">
      <c r="A489" s="20" t="s">
        <v>240</v>
      </c>
      <c r="B489" s="21" t="s">
        <v>404</v>
      </c>
      <c r="C489" s="21" t="s">
        <v>243</v>
      </c>
      <c r="D489" s="21" t="s">
        <v>71</v>
      </c>
      <c r="E489" s="21" t="s">
        <v>241</v>
      </c>
      <c r="F489" s="22">
        <v>400000</v>
      </c>
      <c r="G489" s="23"/>
      <c r="H489" s="23">
        <v>400</v>
      </c>
      <c r="I489" s="23">
        <v>400</v>
      </c>
      <c r="J489" s="23">
        <v>400</v>
      </c>
    </row>
    <row r="490" spans="1:10" s="19" customFormat="1" ht="14.25" x14ac:dyDescent="0.2">
      <c r="A490" s="32" t="s">
        <v>408</v>
      </c>
      <c r="B490" s="33"/>
      <c r="C490" s="33"/>
      <c r="D490" s="33"/>
      <c r="E490" s="33"/>
      <c r="F490" s="25">
        <v>2424382900</v>
      </c>
      <c r="G490" s="26">
        <f>G467+G422+G352+G265+G259+G10</f>
        <v>15686.3</v>
      </c>
      <c r="H490" s="26">
        <f>H467+H422+H352+H265+H259+H10</f>
        <v>2440069.1999999997</v>
      </c>
      <c r="I490" s="26">
        <f t="shared" ref="I490:J490" si="229">I467+I422+I352+I265+I259+I10</f>
        <v>2199372.6999999997</v>
      </c>
      <c r="J490" s="26">
        <f t="shared" si="229"/>
        <v>2196960</v>
      </c>
    </row>
    <row r="491" spans="1:10" x14ac:dyDescent="0.25">
      <c r="A491" s="27"/>
      <c r="B491" s="28"/>
      <c r="C491" s="28"/>
      <c r="D491" s="28"/>
      <c r="E491" s="28"/>
      <c r="F491" s="27"/>
      <c r="G491" s="27"/>
      <c r="H491" s="27"/>
      <c r="I491" s="27"/>
      <c r="J491" s="27"/>
    </row>
    <row r="492" spans="1:10" x14ac:dyDescent="0.25">
      <c r="A492" s="34"/>
      <c r="B492" s="35"/>
      <c r="C492" s="35"/>
      <c r="D492" s="35"/>
      <c r="E492" s="35"/>
      <c r="F492" s="35"/>
      <c r="G492" s="35"/>
      <c r="H492" s="35"/>
      <c r="I492" s="27"/>
    </row>
    <row r="493" spans="1:10" ht="15.75" x14ac:dyDescent="0.25">
      <c r="A493" s="29"/>
    </row>
    <row r="494" spans="1:10" ht="15.75" x14ac:dyDescent="0.25">
      <c r="A494" s="29"/>
      <c r="F494" s="29"/>
    </row>
  </sheetData>
  <mergeCells count="5">
    <mergeCell ref="A6:J6"/>
    <mergeCell ref="A7:J7"/>
    <mergeCell ref="A8:J8"/>
    <mergeCell ref="A490:E490"/>
    <mergeCell ref="A492:H492"/>
  </mergeCells>
  <printOptions horizontalCentered="1"/>
  <pageMargins left="0.98425196850393704" right="0.59055118110236227" top="0.59055118110236227" bottom="0.59055118110236227" header="0.31496062992125984" footer="0.31496062992125984"/>
  <pageSetup paperSize="9" scale="76" fitToHeight="2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Druzhinina</dc:creator>
  <cp:lastModifiedBy>Druzhinina</cp:lastModifiedBy>
  <cp:lastPrinted>2023-05-16T10:52:46Z</cp:lastPrinted>
  <dcterms:created xsi:type="dcterms:W3CDTF">2023-05-16T10:51:27Z</dcterms:created>
  <dcterms:modified xsi:type="dcterms:W3CDTF">2023-05-16T11:40:43Z</dcterms:modified>
</cp:coreProperties>
</file>